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37" documentId="120_S{2AC9BD13-BADA-5192-A53E-5A8FF88502F6}" xr6:coauthVersionLast="47" xr6:coauthVersionMax="47" xr10:uidLastSave="{FC5B95AA-7C92-49D6-979C-88EBA089CBFF}"/>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5" i="9" l="1"/>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<sst xmlns="http://schemas.openxmlformats.org/spreadsheetml/2006/main" count="180290" uniqueCount="39130">
  <si>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</si>
  <si>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</si>
  <si>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</si>
  <si>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</si>
  <si>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</si>
  <si>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</si>
  <si>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</si>
  <si>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</si>
  <si>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</si>
  <si>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</si>
  <si>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</si>
  <si>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</si>
  <si>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</si>
  <si>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</si>
  <si>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</si>
  <si>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</si>
  <si>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</si>
  <si>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</si>
  <si>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</si>
  <si>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</si>
  <si>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</si>
  <si>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</si>
  <si>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</si>
  <si>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</si>
  <si>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</si>
  <si>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</si>
  <si>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</si>
  <si>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</si>
  <si>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</si>
  <si>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</si>
  <si>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</si>
  <si>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</si>
  <si>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</si>
  <si>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</si>
  <si>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</si>
  <si>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</si>
  <si>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</si>
  <si>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</si>
  <si>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</si>
  <si>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</si>
  <si>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</si>
  <si>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</si>
  <si>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</si>
  <si>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</si>
  <si>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</si>
  <si>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</si>
  <si>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</si>
  <si>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</si>
  <si>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</si>
  <si>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</si>
  <si>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</si>
  <si>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</si>
  <si>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</si>
  <si>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</si>
  <si>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</si>
  <si>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</si>
  <si>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</si>
  <si>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</si>
  <si>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</si>
  <si>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</si>
  <si>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</si>
  <si>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</si>
  <si>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</si>
  <si>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</si>
  <si>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</si>
  <si>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</si>
  <si>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</si>
  <si>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</si>
  <si>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</si>
  <si>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</si>
  <si>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</si>
  <si>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</si>
  <si>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</si>
  <si>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</si>
  <si>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</si>
  <si>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</si>
  <si>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</si>
  <si>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</si>
  <si>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</si>
  <si>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</si>
  <si>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</si>
  <si>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</si>
  <si>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</si>
  <si>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</si>
  <si>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</si>
  <si>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</si>
  <si>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</si>
  <si>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</si>
  <si>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</si>
  <si>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</si>
  <si>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</si>
  <si>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</si>
  <si>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</si>
  <si>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</si>
  <si>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</si>
  <si>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</si>
  <si>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</si>
  <si>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</si>
  <si>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</si>
  <si>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</si>
  <si>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</si>
  <si>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</si>
  <si>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</si>
  <si>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</si>
  <si>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</si>
  <si>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</si>
  <si>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</si>
  <si>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</si>
  <si>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</si>
  <si>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</si>
  <si>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</si>
  <si>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</si>
  <si>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</si>
  <si>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</si>
  <si>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</si>
  <si>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</si>
  <si>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</si>
  <si>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</si>
  <si>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</si>
  <si>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</si>
  <si>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</si>
  <si>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</si>
  <si>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</si>
  <si>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</si>
  <si>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</si>
  <si>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</si>
  <si>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</si>
  <si>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</si>
  <si>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</si>
  <si>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</si>
  <si>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</si>
  <si>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</si>
  <si>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</si>
  <si>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</si>
  <si>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</si>
  <si>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</si>
  <si>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</si>
  <si>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</si>
  <si>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</si>
  <si>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</si>
  <si>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</si>
  <si>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</si>
  <si>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</si>
  <si>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</si>
  <si>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</si>
  <si>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</si>
  <si>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</si>
  <si>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</si>
  <si>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</si>
  <si>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</si>
  <si>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</si>
  <si>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</si>
  <si>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</si>
  <si>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</si>
  <si>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</si>
  <si>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</si>
  <si>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</si>
  <si>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</si>
  <si>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</si>
  <si>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</si>
  <si>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</si>
  <si>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</si>
  <si>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</si>
  <si>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</si>
  <si>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</si>
  <si>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</si>
  <si>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</si>
  <si>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</si>
  <si>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</si>
  <si>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</si>
  <si>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</si>
  <si>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</si>
  <si>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</si>
  <si>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</si>
  <si>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</si>
  <si>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</si>
  <si>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</si>
  <si>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</si>
  <si>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</si>
  <si>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</si>
  <si>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</si>
  <si>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</si>
  <si>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</si>
  <si>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</si>
  <si>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</si>
  <si>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</si>
  <si>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</si>
  <si>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</si>
  <si>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</si>
  <si>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</si>
  <si>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</si>
  <si>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</si>
  <si>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</si>
  <si>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</si>
  <si>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</si>
  <si>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</si>
  <si>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</si>
  <si>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</si>
  <si>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</si>
  <si>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</si>
  <si>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</si>
  <si>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</si>
  <si>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</si>
  <si>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</si>
  <si>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</si>
  <si>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</si>
  <si>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</si>
  <si>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</si>
  <si>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</si>
  <si>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</si>
  <si>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</si>
  <si>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</si>
  <si>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</si>
  <si>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</si>
  <si>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</si>
  <si>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</si>
  <si>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</si>
  <si>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</si>
  <si>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</si>
  <si>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</si>
  <si>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</si>
  <si>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</si>
  <si>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</si>
  <si>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</si>
  <si>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</si>
  <si>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</si>
  <si>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</si>
  <si>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</si>
  <si>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</si>
  <si>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</si>
  <si>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</si>
  <si>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</si>
  <si>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</si>
  <si>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</si>
  <si>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</si>
  <si>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</si>
  <si>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</si>
  <si>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</si>
  <si>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</si>
  <si>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</si>
  <si>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</si>
  <si>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</si>
  <si>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</si>
  <si>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</si>
  <si>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</si>
  <si>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</si>
  <si>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</si>
  <si>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</si>
  <si>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</si>
  <si>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</si>
  <si>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</si>
  <si>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</si>
  <si>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</si>
  <si>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</si>
  <si>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</si>
  <si>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</si>
  <si>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</si>
  <si>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</si>
  <si>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</si>
  <si>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</si>
  <si>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</si>
  <si>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</si>
  <si>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</si>
  <si>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</si>
  <si>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</si>
  <si>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</si>
  <si>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</si>
  <si>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</si>
  <si>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</si>
  <si>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</si>
  <si>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</si>
  <si>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</si>
  <si>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</si>
  <si>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</si>
  <si>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</si>
  <si>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</si>
  <si>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</si>
  <si>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</si>
  <si>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</si>
  <si>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</si>
  <si>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</si>
  <si>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</si>
  <si>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</si>
  <si>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</si>
  <si>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</si>
  <si>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</si>
  <si>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</si>
  <si>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</si>
  <si>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</si>
  <si>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</si>
  <si>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</si>
  <si>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</si>
  <si>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</si>
  <si>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</si>
  <si>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</si>
  <si>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</si>
  <si>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</si>
  <si>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</si>
  <si>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</si>
  <si>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</si>
  <si>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</si>
  <si>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</si>
  <si>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</si>
  <si>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</si>
  <si>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</si>
  <si>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</si>
  <si>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</si>
  <si>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</si>
  <si>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</si>
  <si>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</si>
  <si>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</si>
  <si>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</si>
  <si>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</si>
  <si>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</si>
  <si>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</si>
  <si>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</si>
  <si>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</si>
  <si>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</si>
  <si>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</si>
  <si>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</si>
  <si>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</si>
  <si>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</si>
  <si>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</si>
  <si>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</si>
  <si>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</si>
  <si>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</si>
  <si>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</si>
  <si>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</si>
  <si>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</si>
  <si>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</si>
  <si>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</si>
  <si>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</si>
  <si>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</si>
  <si>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</si>
  <si>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</si>
  <si>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</si>
  <si>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</si>
  <si>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</si>
  <si>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</si>
  <si>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</si>
  <si>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</si>
  <si>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</si>
  <si>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</si>
  <si>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</si>
  <si>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</si>
  <si>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</si>
  <si>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</si>
  <si>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</si>
  <si>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</si>
  <si>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</si>
  <si>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</si>
  <si>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</si>
  <si>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</si>
  <si>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</si>
  <si>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</si>
  <si>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</si>
  <si>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</si>
  <si>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</si>
  <si>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</si>
  <si>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</si>
  <si>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</si>
  <si>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</si>
  <si>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</si>
  <si>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</si>
  <si>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</si>
  <si>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</si>
  <si>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</si>
  <si>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</si>
  <si>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</si>
  <si>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</si>
  <si>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</si>
  <si>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</si>
  <si>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</si>
  <si>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</si>
  <si>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</si>
  <si>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</si>
  <si>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</si>
  <si>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</si>
  <si>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</si>
  <si>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</si>
  <si>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</si>
  <si>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</si>
  <si>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</si>
  <si>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</si>
  <si>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</si>
  <si>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</si>
  <si>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</si>
  <si>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</si>
  <si>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</si>
  <si>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</si>
  <si>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</si>
  <si>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</si>
  <si>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</si>
  <si>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</si>
  <si>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</si>
  <si>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</si>
  <si>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</si>
  <si>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</si>
  <si>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</si>
  <si>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</si>
  <si>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</si>
  <si>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</si>
  <si>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</si>
  <si>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</si>
  <si>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</si>
  <si>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</si>
  <si>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</si>
  <si>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</si>
  <si>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</si>
  <si>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</si>
  <si>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</si>
  <si>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</si>
  <si>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</si>
  <si>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</si>
  <si>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</si>
  <si>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</si>
  <si>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</si>
  <si>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</si>
  <si>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</si>
  <si>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</si>
  <si>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</si>
  <si>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</si>
  <si>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</si>
  <si>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</si>
  <si>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</si>
  <si>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</si>
  <si>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</si>
  <si>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</si>
  <si>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</si>
  <si>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</si>
  <si>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</si>
  <si>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</si>
  <si>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</si>
  <si>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</si>
  <si>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</si>
  <si>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</si>
  <si>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</si>
  <si>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</si>
  <si>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</si>
  <si>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</si>
  <si>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</si>
  <si>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</si>
  <si>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</si>
  <si>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</si>
  <si>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</si>
  <si>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</si>
  <si>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</si>
  <si>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</si>
  <si>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</si>
  <si>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</si>
  <si>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</si>
  <si>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</si>
  <si>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</si>
  <si>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</si>
  <si>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</si>
  <si>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</si>
  <si>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</si>
  <si>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</si>
  <si>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</si>
  <si>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</si>
  <si>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</si>
  <si>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</si>
  <si>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</si>
  <si>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</si>
  <si>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</si>
  <si>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</si>
  <si>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</si>
  <si>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</si>
  <si>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</si>
  <si>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</si>
  <si>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</si>
  <si>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</si>
  <si>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</si>
  <si>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</si>
  <si>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</si>
  <si>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</si>
  <si>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</si>
  <si>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</si>
  <si>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</si>
  <si>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</si>
  <si>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</si>
  <si>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</si>
  <si>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</si>
  <si>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</si>
  <si>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</si>
  <si>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</si>
  <si>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</si>
  <si>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</si>
  <si>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</si>
  <si>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</si>
  <si>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</si>
  <si>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</si>
  <si>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</si>
  <si>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</si>
  <si>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</si>
  <si>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</si>
  <si>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</si>
  <si>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</si>
  <si>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</si>
  <si>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</si>
  <si>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</si>
  <si>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</si>
  <si>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</si>
  <si>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</si>
  <si>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</si>
  <si>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</si>
  <si>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</si>
  <si>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</si>
  <si>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</si>
  <si>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</si>
  <si>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</si>
  <si>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</si>
  <si>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</si>
  <si>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</si>
  <si>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</si>
  <si>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</si>
  <si>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</si>
  <si>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</si>
  <si>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</si>
  <si>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</si>
  <si>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</si>
  <si>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</si>
  <si>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</si>
  <si>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</si>
  <si>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</si>
  <si>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</si>
  <si>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</si>
  <si>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</si>
  <si>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</si>
  <si>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</si>
  <si>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</si>
  <si>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</si>
  <si>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</si>
  <si>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</si>
  <si>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</si>
  <si>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</si>
  <si>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</si>
  <si>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</si>
  <si>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</si>
  <si>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</si>
  <si>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</si>
  <si>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</si>
  <si>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</si>
  <si>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</si>
  <si>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</si>
  <si>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</si>
  <si>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</si>
  <si>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</si>
  <si>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</si>
  <si>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</si>
  <si>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</si>
  <si>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</si>
  <si>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</si>
  <si>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</si>
  <si>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</si>
  <si>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</si>
  <si>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</si>
  <si>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</si>
  <si>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</si>
  <si>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</si>
  <si>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</si>
  <si>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</si>
  <si>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</si>
  <si>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</si>
  <si>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</si>
  <si>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</si>
  <si>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</si>
  <si>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</si>
  <si>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</si>
  <si>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</si>
  <si>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</si>
  <si>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</si>
  <si>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</si>
  <si>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</si>
  <si>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</si>
  <si>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</si>
  <si>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</si>
  <si>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</si>
  <si>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</si>
  <si>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</si>
  <si>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</si>
  <si>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</si>
  <si>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</si>
  <si>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</si>
  <si>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</si>
  <si>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</si>
  <si>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</si>
  <si>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</si>
  <si>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</si>
  <si>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</si>
  <si>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</si>
  <si>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</si>
  <si>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</si>
  <si>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</si>
  <si>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</si>
  <si>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</si>
  <si>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</si>
  <si>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</si>
  <si>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</si>
  <si>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</si>
  <si>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</si>
  <si>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</si>
  <si>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</si>
  <si>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</si>
  <si>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</si>
  <si>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</si>
  <si>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</si>
  <si>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</si>
  <si>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</si>
  <si>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</si>
  <si>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</si>
  <si>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</si>
  <si>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</si>
  <si>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</si>
  <si>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</si>
  <si>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</si>
  <si>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</si>
  <si>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</si>
  <si>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</si>
  <si>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</si>
  <si>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</si>
  <si>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</si>
  <si>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</si>
  <si>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</si>
  <si>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</si>
  <si>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</si>
  <si>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</si>
  <si>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</si>
  <si>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</si>
  <si>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</si>
  <si>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</si>
  <si>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</si>
  <si>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</si>
  <si>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</si>
  <si>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</si>
  <si>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</si>
  <si>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</si>
  <si>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</si>
  <si>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</si>
  <si>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</si>
  <si>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</si>
  <si>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</si>
  <si>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</si>
  <si>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</si>
  <si>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</si>
  <si>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</si>
  <si>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</si>
  <si>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</si>
  <si>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</si>
  <si>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</si>
  <si>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</si>
  <si>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</si>
  <si>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</si>
  <si>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</si>
  <si>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</si>
  <si>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</si>
  <si>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</si>
  <si>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</si>
  <si>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</si>
  <si>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</si>
  <si>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</si>
  <si>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</si>
  <si>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</si>
  <si>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</si>
  <si>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</si>
  <si>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</si>
  <si>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</si>
  <si>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</si>
  <si>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</si>
  <si>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</si>
  <si>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</si>
  <si>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</si>
  <si>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</si>
  <si>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</si>
  <si>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</si>
  <si>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</si>
  <si>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</si>
  <si>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</si>
  <si>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</si>
  <si>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</si>
  <si>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</si>
  <si>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</si>
  <si>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</si>
  <si>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</si>
  <si>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</si>
  <si>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</si>
  <si>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</si>
  <si>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</si>
  <si>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</si>
  <si>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</si>
  <si>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</si>
  <si>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</si>
  <si>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</si>
  <si>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</si>
  <si>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</si>
  <si>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</si>
  <si>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</si>
  <si>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</si>
  <si>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</si>
  <si>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</si>
  <si>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</si>
  <si>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</si>
  <si>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</si>
  <si>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</si>
  <si>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</si>
  <si>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</si>
  <si>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</si>
  <si>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</si>
  <si>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</si>
  <si>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</si>
  <si>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</si>
  <si>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</si>
  <si>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</si>
  <si>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</si>
  <si>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</si>
  <si>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</si>
  <si>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</si>
  <si>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</si>
  <si>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</si>
  <si>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</si>
  <si>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</si>
  <si>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</si>
  <si>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</si>
  <si>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</si>
  <si>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</si>
  <si>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</si>
  <si>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</si>
  <si>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</si>
  <si>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</si>
  <si>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</si>
  <si>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</si>
  <si>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</si>
  <si>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</si>
  <si>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</si>
  <si>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</si>
  <si>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</si>
  <si>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</si>
  <si>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</si>
  <si>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</si>
  <si>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</si>
  <si>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</si>
  <si>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</si>
  <si>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</si>
  <si>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</si>
  <si>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</si>
  <si>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</si>
  <si>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</si>
  <si>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</si>
  <si>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</si>
  <si>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</si>
  <si>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</si>
  <si>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</si>
  <si>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</si>
  <si>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</si>
  <si>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</si>
  <si>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</si>
  <si>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</si>
  <si>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</si>
  <si>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</si>
  <si>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</si>
  <si>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</si>
  <si>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</si>
  <si>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</si>
  <si>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</si>
  <si>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</si>
  <si>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</si>
  <si>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</si>
  <si>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</si>
  <si>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</si>
  <si>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</si>
  <si>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</si>
  <si>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</si>
  <si>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</si>
  <si>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</si>
  <si>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</si>
  <si>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</si>
  <si>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</si>
  <si>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</si>
  <si>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</si>
  <si>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</si>
  <si>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</si>
  <si>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</si>
  <si>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</si>
  <si>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</si>
  <si>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</si>
  <si>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</si>
  <si>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</si>
  <si>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</si>
  <si>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</si>
  <si>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</si>
  <si>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</si>
  <si>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</si>
  <si>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</si>
  <si>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</si>
  <si>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</si>
  <si>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</si>
  <si>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</si>
  <si>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</si>
  <si>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</si>
  <si>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</si>
  <si>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</si>
  <si>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</si>
  <si>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</si>
  <si>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</si>
  <si>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</si>
  <si>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</si>
  <si>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</si>
  <si>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</si>
  <si>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</si>
  <si>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</si>
  <si>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</si>
  <si>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</si>
  <si>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</si>
  <si>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</si>
  <si>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</si>
  <si>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</si>
  <si>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</si>
  <si>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</si>
  <si>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</si>
  <si>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</si>
  <si>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</si>
  <si>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</si>
  <si>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</si>
  <si>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</si>
  <si>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</si>
  <si>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</si>
  <si>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</si>
  <si>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</si>
  <si>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</si>
  <si>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</si>
  <si>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</si>
  <si>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</si>
  <si>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</si>
  <si>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</si>
  <si>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</si>
  <si>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</si>
  <si>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</si>
  <si>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</si>
  <si>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</si>
  <si>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</si>
  <si>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</si>
  <si>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</si>
  <si>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</si>
  <si>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</si>
  <si>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</si>
  <si>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</si>
  <si>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</si>
  <si>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</si>
  <si>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</si>
  <si>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</si>
  <si>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</si>
  <si>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</si>
  <si>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</si>
  <si>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</si>
  <si>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</si>
  <si>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</si>
  <si>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</si>
  <si>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</si>
  <si>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</si>
  <si>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</si>
  <si>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</si>
  <si>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</si>
  <si>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</si>
  <si>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</si>
  <si>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</si>
  <si>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</si>
  <si>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</si>
  <si>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</si>
  <si>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</si>
  <si>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</si>
  <si>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</si>
  <si>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</si>
  <si>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</si>
  <si>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</si>
  <si>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</si>
  <si>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</si>
  <si>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</si>
  <si>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</si>
  <si>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</si>
  <si>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</si>
  <si>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</si>
  <si>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</si>
  <si>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</si>
  <si>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</si>
  <si>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</si>
  <si>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</si>
  <si>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</si>
  <si>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</si>
  <si>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</si>
  <si>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</si>
  <si>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</si>
  <si>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</si>
  <si>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</si>
  <si>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</si>
  <si>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</si>
  <si>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</si>
  <si>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</si>
  <si>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</si>
  <si>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</si>
  <si>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</si>
  <si>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</si>
  <si>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</si>
  <si>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</si>
  <si>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</si>
  <si>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</si>
  <si>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</si>
  <si>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</si>
  <si>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</si>
  <si>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</si>
  <si>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</si>
  <si>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</si>
  <si>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</si>
  <si>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</si>
  <si>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</si>
  <si>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</si>
  <si>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</si>
  <si>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</si>
  <si>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</si>
  <si>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</si>
  <si>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</si>
  <si>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</si>
  <si>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</si>
  <si>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</si>
  <si>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</si>
  <si>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</si>
  <si>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</si>
  <si>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</si>
  <si>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</si>
  <si>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</si>
  <si>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</si>
  <si>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</si>
  <si>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</si>
  <si>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</si>
  <si>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</si>
  <si>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</si>
  <si>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</si>
  <si>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</si>
  <si>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</si>
  <si>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</si>
  <si>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</si>
  <si>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</si>
  <si>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</si>
  <si>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</si>
  <si>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</si>
  <si>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</si>
  <si>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</si>
  <si>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</si>
  <si>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</si>
  <si>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</si>
  <si>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</si>
  <si>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</si>
  <si>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</si>
  <si>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</si>
  <si>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</si>
  <si>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</si>
  <si>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</si>
  <si>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</si>
  <si>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</si>
  <si>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</si>
  <si>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</si>
  <si>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</si>
  <si>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</si>
  <si>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</si>
  <si>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</si>
  <si>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</si>
  <si>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</si>
  <si>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</si>
  <si>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</si>
  <si>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</si>
  <si>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</si>
  <si>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</si>
  <si>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</si>
  <si>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</si>
  <si>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</si>
  <si>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</si>
  <si>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</si>
  <si>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</si>
  <si>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</si>
  <si>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</si>
  <si>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</si>
  <si>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</si>
  <si>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</si>
  <si>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</si>
  <si>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</si>
  <si>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</si>
  <si>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</si>
  <si>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</si>
  <si>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</si>
  <si>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</si>
  <si>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</si>
  <si>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</si>
  <si>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</si>
  <si>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</si>
  <si>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</si>
  <si>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</si>
  <si>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</si>
  <si>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</si>
  <si>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</si>
  <si>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</si>
  <si>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</si>
  <si>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</si>
  <si>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</si>
  <si>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</si>
  <si>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</si>
  <si>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</si>
  <si>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</si>
  <si>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</si>
  <si>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</si>
  <si>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</si>
  <si>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</si>
  <si>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</si>
  <si>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</si>
  <si>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</si>
  <si>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</si>
  <si>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</si>
  <si>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</si>
  <si>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</si>
  <si>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</si>
  <si>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</si>
  <si>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</si>
  <si>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</si>
  <si>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</si>
  <si>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</si>
  <si>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</si>
  <si>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</si>
  <si>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</si>
  <si>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</si>
  <si>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</si>
  <si>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</si>
  <si>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</si>
  <si>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</si>
  <si>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</si>
  <si>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</si>
  <si>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</si>
  <si>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</si>
  <si>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</si>
  <si>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</si>
  <si>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</si>
  <si>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</si>
  <si>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</si>
  <si>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</si>
  <si>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</si>
  <si>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</si>
  <si>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</si>
  <si>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</si>
  <si>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</si>
  <si>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</si>
  <si>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</si>
  <si>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</si>
  <si>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</si>
  <si>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</si>
  <si>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</si>
  <si>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</si>
  <si>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</si>
  <si>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</si>
  <si>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</si>
  <si>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</si>
  <si>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</si>
  <si>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</si>
  <si>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</si>
  <si>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</si>
  <si>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</si>
  <si>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</si>
  <si>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</si>
  <si>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</si>
  <si>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</si>
  <si>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</si>
  <si>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</si>
  <si>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</si>
  <si>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</si>
  <si>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</si>
  <si>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</si>
  <si>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</si>
  <si>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</si>
  <si>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</si>
  <si>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</si>
  <si>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</si>
  <si>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</si>
  <si>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</si>
  <si>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</si>
  <si>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</si>
  <si>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</si>
  <si>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</si>
  <si>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</si>
  <si>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</si>
  <si>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</si>
  <si>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</si>
  <si>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</si>
  <si>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</si>
  <si>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</si>
  <si>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</si>
  <si>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</si>
  <si>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</si>
  <si>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</si>
  <si>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</si>
  <si>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</si>
  <si>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</si>
  <si>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</si>
  <si>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</si>
  <si>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</si>
  <si>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</si>
  <si>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</si>
  <si>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</si>
  <si>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</si>
  <si>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</si>
  <si>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</si>
  <si>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</si>
  <si>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</si>
  <si>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</si>
  <si>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</si>
  <si>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</si>
  <si>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</si>
  <si>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</si>
  <si>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</si>
  <si>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</si>
  <si>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</si>
  <si>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</si>
  <si>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</si>
  <si>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</si>
  <si>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</si>
  <si>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</si>
  <si>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</si>
  <si>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</si>
  <si>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</si>
  <si>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</si>
  <si>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</si>
  <si>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</si>
  <si>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</si>
  <si>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</si>
  <si>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</si>
  <si>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</si>
  <si>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</si>
  <si>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</si>
  <si>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</si>
  <si>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</si>
  <si>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</si>
  <si>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</si>
  <si>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</si>
  <si>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</si>
  <si>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</si>
  <si>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</si>
  <si>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</si>
  <si>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</si>
  <si>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</si>
  <si>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</si>
  <si>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</si>
  <si>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</si>
  <si>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</si>
  <si>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</si>
  <si>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</si>
  <si>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</si>
  <si>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</si>
  <si>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</si>
  <si>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</si>
  <si>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</si>
  <si>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</si>
  <si>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</si>
  <si>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</si>
  <si>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</si>
  <si>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</si>
  <si>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</si>
  <si>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</si>
  <si>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</si>
  <si>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</si>
  <si>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</si>
  <si>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</si>
  <si>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</si>
  <si>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</si>
  <si>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</si>
  <si>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</si>
  <si>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</si>
  <si>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</si>
  <si>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</si>
  <si>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</si>
  <si>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</si>
  <si>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</si>
  <si>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</si>
  <si>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</si>
  <si>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</si>
  <si>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</si>
  <si>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</si>
  <si>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</si>
  <si>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</si>
  <si>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</si>
  <si>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</si>
  <si>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</si>
  <si>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</si>
  <si>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</si>
  <si>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</si>
  <si>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</si>
  <si>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</si>
  <si>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</si>
  <si>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</si>
  <si>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</si>
  <si>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</si>
  <si>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</si>
  <si>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</si>
  <si>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</si>
  <si>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</si>
  <si>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</si>
  <si>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</si>
  <si>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</si>
  <si>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</si>
  <si>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</si>
  <si>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</si>
  <si>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</si>
  <si>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</si>
  <si>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</si>
  <si>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</si>
  <si>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</si>
  <si>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</si>
  <si>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</si>
  <si>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</si>
  <si>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</si>
  <si>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</si>
  <si>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</si>
  <si>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</si>
  <si>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</si>
  <si>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</si>
  <si>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</si>
  <si>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</si>
  <si>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</si>
  <si>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</si>
  <si>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</si>
  <si>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</si>
  <si>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</si>
  <si>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</si>
  <si>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</si>
  <si>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</si>
  <si>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</si>
  <si>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</si>
  <si>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</si>
  <si>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</si>
  <si>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</si>
  <si>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</si>
  <si>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</si>
  <si>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</si>
  <si>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</si>
  <si>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</si>
  <si>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</si>
  <si>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</si>
  <si>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</si>
  <si>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</si>
  <si>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</si>
  <si>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</si>
  <si>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</si>
  <si>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</si>
  <si>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</si>
  <si>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</si>
  <si>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</si>
  <si>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</si>
  <si>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</si>
  <si>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</si>
  <si>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</si>
  <si>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</si>
  <si>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</si>
  <si>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</si>
  <si>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</si>
  <si>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</si>
  <si>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</si>
  <si>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</si>
  <si>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</si>
  <si>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</si>
  <si>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</si>
  <si>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</si>
  <si>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</si>
  <si>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</si>
  <si>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</si>
  <si>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</si>
  <si>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</si>
  <si>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</si>
  <si>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</si>
  <si>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</si>
  <si>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</si>
  <si>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</si>
  <si>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</si>
  <si>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</si>
  <si>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</si>
  <si>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</si>
  <si>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</si>
  <si>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</si>
  <si>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</si>
  <si>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</si>
  <si>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</si>
  <si>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</si>
  <si>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</si>
  <si>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</si>
  <si>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</si>
  <si>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</si>
  <si>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</si>
  <si>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</si>
  <si>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</si>
  <si>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</si>
  <si>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</si>
  <si>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</si>
  <si>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</si>
  <si>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</si>
  <si>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</si>
  <si>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</si>
  <si>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</si>
  <si>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</si>
  <si>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</si>
  <si>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</si>
  <si>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</si>
  <si>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</si>
  <si>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</si>
  <si>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</si>
  <si>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</si>
  <si>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</si>
  <si>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</si>
  <si>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</si>
  <si>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</si>
  <si>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</si>
  <si>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</si>
  <si>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</si>
  <si>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</si>
  <si>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</si>
  <si>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</si>
  <si>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</si>
  <si>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</si>
  <si>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</si>
  <si>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</si>
  <si>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</si>
  <si>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</si>
  <si>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</si>
  <si>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</si>
  <si>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</si>
  <si>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</si>
  <si>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</si>
  <si>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</si>
  <si>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</si>
  <si>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</si>
  <si>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</si>
  <si>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</si>
  <si>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</si>
  <si>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</si>
  <si>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</si>
  <si>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</si>
  <si>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</si>
  <si>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</si>
  <si>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</si>
  <si>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</si>
  <si>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</si>
  <si>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</si>
  <si>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</si>
  <si>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</si>
  <si>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</si>
  <si>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</si>
  <si>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</si>
  <si>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</si>
  <si>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</si>
  <si>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</si>
  <si>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</si>
  <si>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</si>
  <si>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</si>
  <si>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</si>
  <si>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</si>
  <si>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</si>
  <si>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</si>
  <si>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</si>
  <si>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</si>
  <si>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</si>
  <si>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</si>
  <si>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</si>
  <si>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</si>
  <si>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</si>
  <si>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</si>
  <si>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</si>
  <si>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</si>
  <si>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</si>
  <si>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</si>
  <si>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</si>
  <si>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</si>
  <si>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</si>
  <si>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</si>
  <si>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</si>
  <si>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</si>
  <si>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</si>
  <si>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</si>
  <si>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</si>
  <si>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</si>
  <si>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</si>
  <si>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</si>
  <si>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</si>
  <si>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</si>
  <si>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</si>
  <si>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</si>
  <si>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</si>
  <si>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</si>
  <si>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</si>
  <si>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</si>
  <si>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</si>
  <si>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</si>
  <si>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</si>
  <si>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</si>
  <si>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</si>
  <si>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</si>
  <si>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</si>
  <si>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</si>
  <si>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</si>
  <si>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</si>
  <si>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</si>
  <si>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</si>
  <si>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</si>
  <si>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</si>
  <si>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</si>
  <si>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</si>
  <si>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</si>
  <si>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</si>
  <si>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</si>
  <si>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</si>
  <si>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</si>
  <si>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</si>
  <si>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</si>
  <si>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</si>
  <si>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</si>
  <si>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</si>
  <si>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</si>
  <si>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</si>
  <si>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</si>
  <si>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</si>
  <si>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</si>
  <si>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</si>
  <si>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</si>
  <si>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</si>
  <si>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</si>
  <si>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</si>
  <si>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</si>
  <si>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</si>
  <si>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</si>
  <si>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</si>
  <si>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</si>
  <si>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</si>
  <si>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</si>
  <si>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</si>
  <si>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</si>
  <si>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</si>
  <si>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</si>
  <si>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</si>
  <si>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</si>
  <si>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</si>
  <si>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</si>
  <si>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</si>
  <si>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</si>
  <si>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</si>
  <si>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</si>
  <si>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</si>
  <si>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</si>
  <si>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</si>
  <si>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</si>
  <si>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</si>
  <si>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</si>
  <si>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</si>
  <si>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</si>
  <si>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</si>
  <si>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</si>
  <si>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</si>
  <si>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</si>
  <si>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</si>
  <si>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</si>
  <si>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</si>
  <si>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</si>
  <si>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</si>
  <si>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</si>
  <si>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</si>
  <si>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</si>
  <si>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</si>
  <si>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</si>
  <si>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</si>
  <si>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</si>
  <si>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</si>
  <si>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</si>
  <si>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</si>
  <si>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</si>
  <si>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</si>
  <si>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</si>
  <si>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</si>
  <si>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</si>
  <si>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</si>
  <si>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</si>
  <si>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</si>
  <si>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</si>
  <si>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</si>
  <si>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</si>
  <si>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</si>
  <si>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</si>
  <si>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</si>
  <si>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</si>
  <si>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</si>
  <si>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</si>
  <si>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</si>
  <si>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</si>
  <si>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</si>
  <si>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</si>
  <si>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</si>
  <si>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</si>
  <si>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</si>
  <si>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</si>
  <si>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</si>
  <si>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</si>
  <si>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</si>
  <si>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</si>
  <si>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</si>
  <si>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</si>
  <si>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</si>
  <si>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</si>
  <si>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</si>
  <si>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</si>
  <si>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</si>
  <si>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</si>
  <si>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</si>
  <si>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</si>
  <si>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</si>
  <si>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</si>
  <si>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</si>
  <si>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</si>
  <si>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</si>
  <si>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</si>
  <si>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</si>
  <si>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</si>
  <si>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</si>
  <si>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</si>
  <si>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</si>
  <si>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</si>
  <si>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</si>
  <si>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</si>
  <si>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</si>
  <si>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</si>
  <si>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</si>
  <si>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</si>
  <si>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</si>
  <si>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</si>
  <si>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</si>
  <si>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</si>
  <si>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</si>
  <si>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</si>
  <si>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</si>
  <si>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</si>
  <si>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</si>
  <si>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</si>
  <si>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</si>
  <si>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</si>
  <si>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</si>
  <si>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</si>
  <si>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</si>
  <si>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</si>
  <si>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</si>
  <si>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</si>
  <si>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</si>
  <si>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</si>
  <si>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</si>
  <si>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</si>
  <si>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</si>
  <si>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</si>
  <si>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</si>
  <si>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</si>
  <si>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</si>
  <si>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</si>
  <si>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</si>
  <si>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</si>
  <si>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</si>
  <si>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</si>
  <si>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</si>
  <si>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</si>
  <si>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</si>
  <si>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</si>
  <si>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</si>
  <si>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</si>
  <si>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</si>
  <si>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</si>
  <si>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</si>
  <si>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</si>
  <si>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</si>
  <si>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</si>
  <si>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</si>
  <si>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</si>
  <si>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</si>
  <si>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</si>
  <si>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</si>
  <si>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</si>
  <si>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</si>
  <si>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</si>
  <si>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</si>
  <si>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</si>
  <si>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</si>
  <si>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</si>
  <si>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</si>
  <si>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</si>
  <si>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</si>
  <si>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</si>
  <si>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</si>
  <si>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</si>
  <si>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</si>
  <si>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</si>
  <si>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</si>
  <si>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</si>
  <si>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</si>
  <si>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</si>
  <si>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</si>
  <si>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</si>
  <si>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</si>
  <si>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</si>
  <si>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</si>
  <si>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</si>
  <si>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</si>
  <si>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</si>
  <si>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</si>
  <si>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</si>
  <si>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</si>
  <si>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</si>
  <si>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</si>
  <si>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</si>
  <si>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</si>
  <si>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</si>
  <si>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</si>
  <si>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</si>
  <si>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</si>
  <si>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</si>
  <si>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</si>
  <si>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</si>
  <si>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</si>
  <si>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</si>
  <si>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</si>
  <si>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</si>
  <si>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</si>
  <si>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</si>
  <si>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</si>
  <si>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</si>
  <si>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</si>
  <si>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</si>
  <si>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</si>
  <si>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</si>
  <si>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</si>
  <si>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</si>
  <si>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</si>
  <si>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</si>
  <si>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</si>
  <si>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</si>
  <si>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</si>
  <si>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</si>
  <si>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</si>
  <si>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</si>
  <si>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</si>
  <si>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</si>
  <si>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</si>
  <si>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</si>
  <si>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</si>
  <si>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</si>
  <si>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</si>
  <si>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</si>
  <si>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</si>
  <si>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</si>
  <si>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</si>
  <si>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</si>
  <si>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</si>
  <si>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</si>
  <si>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</si>
  <si>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</si>
  <si>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</si>
  <si>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</si>
  <si>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</si>
  <si>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</si>
  <si>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</si>
  <si>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</si>
  <si>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</si>
  <si>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</si>
  <si>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</si>
  <si>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</si>
  <si>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</si>
  <si>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</si>
  <si>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</si>
  <si>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</si>
  <si>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</si>
  <si>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</si>
  <si>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</si>
  <si>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</si>
  <si>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</si>
  <si>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</si>
  <si>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</si>
  <si>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</si>
  <si>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</si>
  <si>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</si>
  <si>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</si>
  <si>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</si>
  <si>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</si>
  <si>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</si>
  <si>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</si>
  <si>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</si>
  <si>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</si>
  <si>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</si>
  <si>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</si>
  <si>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</si>
  <si>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</si>
  <si>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</si>
  <si>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</si>
  <si>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</si>
  <si>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</si>
  <si>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</si>
  <si>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</si>
  <si>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</si>
  <si>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</si>
  <si>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</si>
  <si>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</si>
  <si>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</si>
  <si>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</si>
  <si>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</si>
  <si>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</si>
  <si>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</si>
  <si>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</si>
  <si>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</si>
  <si>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</si>
  <si>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</si>
  <si>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</si>
  <si>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</si>
  <si>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</si>
  <si>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</si>
  <si>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</si>
  <si>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</si>
  <si>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</si>
  <si>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</si>
  <si>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</si>
  <si>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</si>
  <si>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</si>
  <si>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</si>
  <si>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</si>
  <si>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</si>
  <si>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</si>
  <si>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</si>
  <si>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</si>
  <si>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</si>
  <si>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</si>
  <si>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</si>
  <si>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</si>
  <si>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</si>
  <si>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</si>
  <si>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</si>
  <si>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</si>
  <si>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</si>
  <si>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</si>
  <si>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</si>
  <si>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</si>
  <si>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</si>
  <si>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</si>
  <si>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</si>
  <si>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</si>
  <si>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</si>
  <si>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</si>
  <si>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</si>
  <si>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</si>
  <si>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</si>
  <si>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</si>
  <si>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</si>
  <si>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</si>
  <si>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</si>
  <si>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</si>
  <si>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</si>
  <si>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</si>
  <si>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</si>
  <si>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</si>
  <si>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</si>
  <si>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</si>
  <si>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</si>
  <si>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</si>
  <si>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</si>
  <si>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</si>
  <si>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</si>
  <si>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</si>
  <si>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</si>
  <si>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</si>
  <si>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</si>
  <si>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</si>
  <si>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</si>
  <si>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</si>
  <si>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</si>
  <si>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</si>
  <si>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</si>
  <si>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</si>
  <si>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</si>
  <si>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</si>
  <si>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</si>
  <si>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</si>
  <si>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</si>
  <si>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</si>
  <si>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</si>
  <si>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</si>
  <si>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</si>
  <si>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</si>
  <si>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</si>
  <si>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</si>
  <si>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</si>
  <si>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</si>
  <si>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</si>
  <si>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</si>
  <si>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</si>
  <si>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</si>
  <si>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</si>
  <si>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</si>
  <si>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</si>
  <si>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</si>
  <si>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</si>
  <si>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</si>
  <si>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</si>
  <si>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</si>
  <si>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</si>
  <si>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</si>
  <si>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</si>
  <si>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</si>
  <si>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</si>
  <si>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</si>
  <si>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</si>
  <si>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</si>
  <si>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</si>
  <si>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</si>
  <si>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</si>
  <si>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</si>
  <si>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</si>
  <si>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</si>
  <si>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</si>
  <si>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</si>
  <si>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</si>
  <si>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</si>
  <si>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</si>
  <si>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</si>
  <si>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</si>
  <si>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</si>
  <si>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</si>
  <si>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</si>
  <si>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</si>
  <si>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</si>
  <si>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</si>
  <si>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</si>
  <si>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</si>
  <si>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</si>
  <si>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</si>
  <si>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</si>
  <si>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</si>
  <si>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</si>
  <si>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</si>
  <si>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</si>
  <si>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</si>
  <si>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</si>
  <si>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</si>
  <si>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</si>
  <si>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</si>
  <si>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</si>
  <si>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</si>
  <si>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</si>
  <si>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</si>
  <si>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</si>
  <si>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</si>
  <si>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</si>
  <si>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</si>
  <si>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</si>
  <si>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</si>
  <si>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</si>
  <si>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</si>
  <si>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</si>
  <si>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</si>
  <si>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</si>
  <si>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</si>
  <si>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</si>
  <si>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</si>
  <si>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</si>
  <si>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</si>
  <si>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</si>
  <si>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</si>
  <si>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</si>
  <si>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</si>
  <si>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</si>
  <si>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</si>
  <si>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</si>
  <si>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</si>
  <si>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</si>
  <si>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</si>
  <si>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</si>
  <si>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</si>
  <si>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</si>
  <si>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</si>
  <si>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</si>
  <si>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</si>
  <si>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</si>
  <si>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</si>
  <si>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</si>
  <si>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</si>
  <si>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</si>
  <si>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</si>
  <si>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</si>
  <si>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</si>
  <si>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</si>
  <si>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</si>
  <si>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</si>
  <si>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</si>
  <si>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</si>
  <si>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</si>
  <si>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</si>
  <si>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</si>
  <si>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</si>
  <si>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</si>
  <si>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</si>
  <si>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</si>
  <si>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</si>
  <si>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</si>
  <si>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</si>
  <si>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</si>
  <si>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</si>
  <si>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</si>
  <si>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</si>
  <si>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</si>
  <si>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</si>
  <si>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</si>
  <si>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</si>
  <si>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</si>
  <si>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</si>
  <si>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</si>
  <si>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</si>
  <si>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</si>
  <si>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</si>
  <si>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</si>
  <si>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</si>
  <si>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</si>
  <si>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</si>
  <si>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</si>
  <si>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</si>
  <si>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</si>
  <si>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</si>
  <si>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</si>
  <si>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</si>
  <si>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</si>
  <si>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</si>
  <si>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</si>
  <si>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</si>
  <si>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</si>
  <si>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</si>
  <si>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</si>
  <si>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</si>
  <si>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</si>
  <si>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</si>
  <si>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</si>
  <si>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</si>
  <si>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</si>
  <si>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</si>
  <si>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</si>
  <si>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</si>
  <si>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</si>
  <si>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</si>
  <si>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</si>
  <si>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</si>
  <si>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</si>
  <si>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</si>
  <si>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</si>
  <si>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</si>
  <si>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</si>
  <si>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</si>
  <si>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</si>
  <si>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</si>
  <si>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</si>
  <si>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</si>
  <si>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</si>
  <si>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</si>
  <si>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</si>
  <si>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</si>
  <si>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</si>
  <si>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</si>
  <si>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</si>
  <si>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</si>
  <si>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</si>
  <si>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</si>
  <si>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</si>
  <si>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</si>
  <si>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</si>
  <si>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</si>
  <si>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</si>
  <si>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</si>
  <si>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</si>
  <si>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</si>
  <si>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</si>
  <si>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</si>
  <si>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</si>
  <si>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</si>
  <si>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</si>
  <si>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</si>
  <si>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</si>
  <si>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</si>
  <si>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</si>
  <si>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</si>
  <si>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</si>
  <si>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</si>
  <si>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</si>
  <si>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</si>
  <si>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</si>
  <si>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</si>
  <si>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</si>
  <si>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</si>
  <si>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</si>
  <si>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</si>
  <si>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</si>
  <si>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</si>
  <si>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</si>
  <si>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</si>
  <si>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</si>
  <si>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</si>
  <si>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</si>
  <si>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</si>
  <si>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</si>
  <si>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</si>
  <si>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</si>
  <si>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</si>
  <si>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</si>
  <si>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</si>
  <si>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</si>
  <si>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</si>
  <si>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</si>
  <si>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</si>
  <si>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</si>
  <si>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</si>
  <si>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</si>
  <si>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</si>
  <si>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</si>
  <si>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</si>
  <si>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</si>
  <si>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</si>
  <si>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</si>
  <si>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</si>
  <si>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</si>
  <si>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</si>
  <si>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</si>
  <si>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</si>
  <si>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</si>
  <si>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</si>
  <si>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</si>
  <si>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</si>
  <si>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</si>
  <si>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</si>
  <si>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</si>
  <si>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</si>
  <si>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</si>
  <si>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</si>
  <si>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</si>
  <si>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</si>
  <si>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</si>
  <si>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</si>
  <si>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</si>
  <si>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</si>
  <si>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</si>
  <si>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</si>
  <si>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</si>
  <si>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</si>
  <si>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</si>
  <si>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</si>
  <si>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</si>
  <si>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</si>
  <si>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</si>
  <si>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</si>
  <si>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</si>
  <si>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</si>
  <si>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</si>
  <si>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</si>
  <si>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</si>
  <si>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</si>
  <si>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</si>
  <si>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</si>
  <si>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</si>
  <si>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</si>
  <si>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</si>
  <si>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</si>
  <si>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</si>
  <si>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</si>
  <si>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</si>
  <si>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</si>
  <si>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</si>
  <si>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</si>
  <si>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</si>
  <si>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</si>
  <si>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</si>
  <si>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</si>
  <si>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</si>
  <si>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</si>
  <si>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</si>
  <si>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</si>
  <si>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</si>
  <si>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</si>
  <si>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</si>
  <si>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</si>
  <si>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</si>
  <si>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</si>
  <si>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</si>
  <si>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</si>
  <si>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</si>
  <si>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</si>
  <si>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</si>
  <si>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</si>
  <si>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</si>
  <si>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</si>
  <si>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</si>
  <si>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</si>
  <si>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</si>
  <si>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</si>
  <si>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</si>
  <si>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</si>
  <si>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</si>
  <si>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</si>
  <si>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</si>
  <si>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</si>
  <si>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</si>
  <si>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</si>
  <si>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</si>
  <si>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</si>
  <si>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</si>
  <si>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</si>
  <si>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</si>
  <si>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</si>
  <si>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</si>
  <si>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</si>
  <si>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</si>
  <si>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</si>
  <si>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</si>
  <si>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</si>
  <si>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</si>
  <si>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</si>
  <si>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</si>
  <si>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</si>
  <si>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</si>
  <si>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</si>
  <si>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</si>
  <si>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</si>
  <si>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</si>
  <si>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</si>
  <si>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</si>
  <si>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</si>
  <si>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</si>
  <si>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</si>
  <si>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</si>
  <si>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</si>
  <si>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</si>
  <si>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</si>
  <si>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</si>
  <si>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</si>
  <si>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</si>
  <si>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</si>
  <si>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</si>
  <si>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</si>
  <si>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</si>
  <si>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</si>
  <si>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</si>
  <si>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</si>
  <si>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</si>
  <si>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</si>
  <si>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</si>
  <si>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</si>
  <si>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</si>
  <si>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</si>
  <si>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</si>
  <si>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</si>
  <si>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</si>
  <si>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</si>
  <si>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</si>
  <si>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</si>
  <si>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</si>
  <si>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</si>
  <si>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</si>
  <si>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</si>
  <si>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</si>
  <si>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</si>
  <si>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</si>
  <si>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</si>
  <si>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</si>
  <si>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</si>
  <si>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</si>
  <si>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</si>
  <si>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</si>
  <si>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</si>
  <si>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</si>
  <si>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</si>
  <si>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</si>
  <si>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</si>
  <si>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</si>
  <si>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</si>
  <si>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</si>
  <si>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</si>
  <si>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</si>
  <si>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</si>
  <si>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</si>
  <si>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</si>
  <si>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</si>
  <si>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</si>
  <si>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</si>
  <si>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</si>
  <si>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</si>
  <si>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</si>
  <si>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</si>
  <si>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</si>
  <si>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</si>
  <si>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</si>
  <si>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</si>
  <si>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</si>
  <si>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</si>
  <si>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</si>
  <si>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</si>
  <si>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</si>
  <si>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</si>
  <si>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</si>
  <si>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</si>
  <si>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</si>
  <si>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</si>
  <si>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</si>
  <si>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</si>
  <si>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</si>
  <si>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</si>
  <si>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</si>
  <si>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</si>
  <si>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</si>
  <si>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</si>
  <si>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</si>
  <si>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</si>
  <si>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</si>
  <si>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</si>
  <si>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</si>
  <si>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</si>
  <si>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</si>
  <si>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</si>
  <si>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</si>
  <si>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</si>
  <si>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</si>
  <si>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</si>
  <si>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</si>
  <si>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</si>
  <si>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</si>
  <si>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</si>
  <si>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</si>
  <si>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</si>
  <si>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</si>
  <si>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</si>
  <si>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</si>
  <si>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</si>
  <si>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</si>
  <si>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</si>
  <si>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</si>
  <si>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</si>
  <si>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</si>
  <si>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</si>
  <si>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</si>
  <si>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</si>
  <si>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</si>
  <si>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</si>
  <si>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</si>
  <si>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</si>
  <si>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</si>
  <si>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</si>
  <si>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</si>
  <si>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</si>
  <si>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</si>
  <si>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</si>
  <si>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</si>
  <si>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</si>
  <si>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</si>
  <si>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</si>
  <si>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</si>
  <si>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</si>
  <si>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</si>
  <si>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</si>
  <si>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</si>
  <si>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</si>
  <si>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</si>
  <si>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</si>
  <si>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</si>
  <si>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</si>
  <si>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</si>
  <si>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</si>
  <si>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</si>
  <si>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</si>
  <si>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</si>
  <si>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</si>
  <si>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</si>
  <si>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</si>
  <si>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</si>
  <si>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</si>
  <si>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</si>
  <si>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</si>
  <si>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</si>
  <si>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</si>
  <si>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</si>
  <si>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</si>
  <si>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</si>
  <si>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</si>
  <si>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</si>
  <si>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</si>
  <si>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</si>
  <si>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</si>
  <si>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</si>
  <si>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</si>
  <si>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</si>
  <si>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</si>
  <si>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</si>
  <si>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</si>
  <si>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</si>
  <si>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</si>
  <si>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</si>
  <si>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</si>
  <si>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</si>
  <si>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</si>
  <si>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</si>
  <si>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</si>
  <si>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</si>
  <si>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</si>
  <si>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</si>
  <si>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</si>
  <si>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</si>
  <si>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</si>
  <si>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</si>
  <si>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</si>
  <si>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</si>
  <si>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</si>
  <si>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</si>
  <si>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</si>
  <si>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</si>
  <si>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</si>
  <si>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</si>
  <si>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</si>
  <si>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</si>
  <si>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</si>
  <si>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</si>
  <si>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</si>
  <si>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</si>
  <si>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</si>
  <si>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</si>
  <si>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</si>
  <si>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</si>
  <si>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</si>
  <si>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</si>
  <si>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</si>
  <si>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</si>
  <si>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</si>
  <si>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</si>
  <si>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</si>
  <si>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</si>
  <si>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</si>
  <si>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</si>
  <si>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</si>
  <si>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</si>
  <si>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</si>
  <si>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</si>
  <si>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</si>
  <si>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</si>
  <si>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</si>
  <si>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</si>
  <si>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</si>
  <si>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</si>
  <si>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</si>
  <si>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</si>
  <si>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</si>
  <si>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</si>
  <si>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</si>
  <si>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</si>
  <si>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</si>
  <si>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</si>
  <si>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</si>
  <si>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</si>
  <si>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</si>
  <si>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</si>
  <si>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</si>
  <si>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</si>
  <si>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</si>
  <si>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</si>
  <si>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</si>
  <si>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</si>
  <si>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</si>
  <si>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</si>
  <si>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</si>
  <si>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</si>
  <si>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</si>
  <si>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</si>
  <si>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</si>
  <si>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</si>
  <si>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</si>
  <si>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</si>
  <si>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</si>
  <si>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</si>
  <si>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</si>
  <si>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</si>
  <si>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</si>
  <si>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</si>
  <si>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</si>
  <si>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</si>
  <si>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</si>
  <si>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</si>
  <si>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</si>
  <si>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</si>
  <si>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</si>
  <si>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</si>
  <si>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</si>
  <si>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</si>
  <si>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</si>
  <si>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</si>
  <si>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</si>
  <si>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</si>
  <si>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</si>
  <si>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</si>
  <si>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</si>
  <si>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</si>
  <si>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</si>
  <si>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</si>
  <si>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</si>
  <si>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</si>
  <si>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</si>
  <si>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</si>
  <si>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</si>
  <si>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</si>
  <si>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</si>
  <si>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</si>
  <si>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</si>
  <si>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</si>
  <si>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</si>
  <si>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</si>
  <si>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</si>
  <si>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</si>
  <si>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</si>
  <si>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</si>
  <si>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</si>
  <si>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</si>
  <si>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</si>
  <si>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</si>
  <si>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</si>
  <si>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</si>
  <si>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</si>
  <si>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</si>
  <si>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</si>
  <si>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</si>
  <si>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</si>
  <si>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</si>
  <si>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</si>
  <si>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</si>
  <si>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</si>
  <si>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</si>
  <si>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</si>
  <si>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</si>
  <si>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</si>
  <si>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</si>
  <si>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</si>
  <si>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</si>
  <si>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</si>
  <si>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</si>
  <si>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</si>
  <si>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</si>
  <si>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</si>
  <si>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</si>
  <si>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</si>
  <si>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</si>
  <si>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</si>
  <si>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</si>
  <si>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</si>
  <si>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</si>
  <si>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</si>
  <si>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</si>
  <si>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</si>
  <si>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</si>
  <si>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</si>
  <si>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</si>
  <si>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</si>
  <si>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</si>
  <si>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</si>
  <si>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</si>
  <si>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</si>
  <si>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</si>
  <si>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</si>
  <si>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</si>
  <si>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</si>
  <si>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</si>
  <si>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</si>
  <si>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</si>
  <si>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</si>
  <si>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</si>
  <si>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</si>
  <si>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</si>
  <si>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</si>
  <si>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</si>
  <si>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</si>
  <si>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</si>
  <si>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</si>
  <si>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</si>
  <si>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</si>
  <si>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</si>
  <si>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</si>
  <si>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</si>
  <si>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</si>
  <si>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</si>
  <si>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</si>
  <si>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</si>
  <si>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</si>
  <si>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</si>
  <si>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</si>
  <si>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</si>
  <si>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</si>
  <si>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</si>
  <si>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</si>
  <si>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</si>
  <si>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</si>
  <si>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</si>
  <si>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</si>
  <si>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</si>
  <si>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</si>
  <si>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</si>
  <si>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</si>
  <si>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</si>
  <si>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</si>
  <si>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</si>
  <si>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</si>
  <si>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</si>
  <si>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</si>
  <si>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</si>
  <si>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</si>
  <si>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</si>
  <si>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</si>
  <si>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</si>
  <si>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</si>
  <si>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</si>
  <si>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</si>
  <si>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</si>
  <si>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</si>
  <si>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</si>
  <si>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</si>
  <si>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</si>
  <si>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</si>
  <si>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</si>
  <si>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</si>
  <si>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</si>
  <si>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</si>
  <si>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</si>
  <si>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</si>
  <si>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</si>
  <si>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</si>
  <si>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</si>
  <si>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</si>
  <si>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</si>
  <si>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</si>
  <si>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</si>
  <si>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</si>
  <si>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</si>
  <si>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</si>
  <si>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</si>
  <si>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</si>
  <si>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</si>
  <si>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</si>
  <si>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</si>
  <si>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</si>
  <si>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</si>
  <si>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</si>
  <si>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</si>
  <si>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</si>
  <si>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</si>
  <si>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</si>
  <si>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</si>
  <si>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</si>
  <si>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</si>
  <si>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</si>
  <si>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</si>
  <si>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</si>
  <si>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</si>
  <si>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</si>
  <si>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</si>
  <si>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</si>
  <si>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</si>
  <si>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</si>
  <si>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</si>
  <si>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</si>
  <si>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</si>
  <si>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</si>
  <si>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</si>
  <si>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</si>
  <si>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</si>
  <si>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</si>
  <si>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</si>
  <si>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</si>
  <si>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</si>
  <si>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</si>
  <si>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</si>
  <si>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</si>
  <si>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</si>
  <si>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</si>
  <si>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</si>
  <si>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</si>
  <si>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</si>
  <si>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</si>
  <si>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</si>
  <si>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</si>
  <si>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</si>
  <si>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</si>
  <si>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</si>
  <si>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</si>
  <si>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</si>
  <si>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</si>
  <si>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</si>
  <si>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</si>
  <si>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</si>
  <si>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</si>
  <si>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</si>
  <si>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</si>
  <si>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</si>
  <si>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</si>
  <si>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</si>
  <si>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</si>
  <si>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</si>
  <si>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</si>
  <si>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</si>
  <si>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</si>
  <si>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</si>
  <si>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</si>
  <si>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</si>
  <si>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</si>
  <si>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</si>
  <si>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</si>
  <si>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</si>
  <si>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</si>
  <si>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</si>
  <si>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</si>
  <si>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</si>
  <si>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</si>
  <si>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</si>
  <si>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</si>
  <si>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</si>
  <si>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</si>
  <si>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</si>
  <si>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</si>
  <si>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</si>
  <si>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</si>
  <si>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</si>
  <si>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</si>
  <si>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</si>
  <si>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</si>
  <si>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</si>
  <si>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</si>
  <si>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</si>
  <si>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</si>
  <si>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</si>
  <si>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</si>
  <si>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</si>
  <si>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</si>
  <si>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</si>
  <si>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</si>
  <si>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</si>
  <si>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</si>
  <si>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</si>
  <si>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</si>
  <si>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</si>
  <si>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</si>
  <si>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</si>
  <si>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</si>
  <si>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</si>
  <si>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</si>
  <si>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</si>
  <si>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</si>
  <si>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</si>
  <si>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</si>
  <si>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</si>
  <si>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</si>
  <si>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</si>
  <si>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</si>
  <si>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</si>
  <si>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</si>
  <si>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</si>
  <si>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</si>
  <si>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</si>
  <si>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</si>
  <si>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</si>
  <si>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</si>
  <si>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</si>
  <si>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</si>
  <si>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</si>
  <si>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</si>
  <si>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</si>
  <si>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</si>
  <si>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</si>
  <si>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</si>
  <si>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</si>
  <si>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</si>
  <si>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</si>
  <si>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</si>
  <si>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</si>
  <si>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</si>
  <si>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</si>
  <si>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</si>
  <si>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</si>
  <si>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</si>
  <si>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</si>
  <si>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</si>
  <si>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</si>
  <si>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</si>
  <si>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</si>
  <si>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</si>
  <si>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</si>
  <si>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</si>
  <si>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</si>
  <si>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</si>
  <si>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</si>
  <si>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</si>
  <si>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</si>
  <si>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</si>
  <si>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</si>
  <si>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</si>
  <si>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</si>
  <si>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</si>
  <si>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</si>
  <si>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</si>
  <si>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</si>
  <si>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</si>
  <si>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</si>
  <si>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</si>
  <si>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</si>
  <si>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</si>
  <si>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</si>
  <si>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</si>
  <si>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</si>
  <si>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</si>
  <si>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</si>
  <si>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</si>
  <si>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</si>
  <si>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</si>
  <si>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</si>
  <si>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</si>
  <si>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</si>
  <si>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</si>
  <si>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</si>
  <si>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</si>
  <si>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</si>
  <si>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</si>
  <si>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</si>
  <si>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</si>
  <si>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</si>
  <si>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</si>
  <si>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</si>
  <si>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</si>
  <si>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</si>
  <si>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</si>
  <si>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</si>
  <si>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</si>
  <si>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</si>
  <si>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</si>
  <si>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</si>
  <si>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</si>
  <si>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</si>
  <si>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</si>
  <si>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</si>
  <si>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</si>
  <si>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</si>
  <si>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</si>
  <si>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</si>
  <si>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</si>
  <si>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</si>
  <si>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</si>
  <si>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</si>
  <si>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</si>
  <si>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</si>
  <si>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</si>
  <si>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</si>
  <si>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</si>
  <si>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</si>
  <si>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</si>
  <si>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</si>
  <si>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</si>
  <si>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</si>
  <si>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</si>
  <si>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</si>
  <si>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</si>
  <si>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</si>
  <si>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</si>
  <si>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</si>
  <si>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</si>
  <si>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</si>
  <si>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</si>
  <si>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</si>
  <si>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</si>
  <si>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</si>
  <si>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</si>
  <si>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</si>
  <si>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</si>
  <si>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</si>
  <si>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</si>
  <si>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</si>
  <si>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</si>
  <si>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</si>
  <si>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</si>
  <si>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</si>
  <si>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</si>
  <si>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</si>
  <si>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</si>
  <si>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</si>
  <si>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</si>
  <si>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</si>
  <si>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</si>
  <si>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</si>
  <si>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</si>
  <si>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</si>
  <si>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</si>
  <si>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</si>
  <si>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</si>
  <si>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</si>
  <si>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</si>
  <si>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</si>
  <si>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</si>
  <si>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</si>
  <si>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</si>
  <si>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</si>
  <si>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</si>
  <si>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</si>
  <si>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</si>
  <si>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</si>
  <si>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</si>
  <si>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</si>
  <si>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</si>
  <si>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</si>
  <si>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</si>
  <si>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</si>
  <si>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</si>
  <si>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</si>
  <si>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</si>
  <si>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</si>
  <si>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</si>
  <si>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</si>
  <si>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</si>
  <si>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</si>
  <si>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</si>
  <si>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</si>
  <si>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</si>
  <si>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</si>
  <si>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</si>
  <si>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</si>
  <si>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</si>
  <si>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</si>
  <si>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</si>
  <si>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</si>
  <si>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</si>
  <si>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</si>
  <si>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</si>
  <si>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</si>
  <si>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</si>
  <si>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</si>
  <si>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</si>
  <si>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</si>
  <si>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</si>
  <si>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</si>
  <si>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</si>
  <si>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</si>
  <si>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</si>
  <si>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</si>
  <si>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</si>
  <si>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</si>
  <si>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</si>
  <si>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</si>
  <si>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</si>
  <si>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</si>
  <si>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</si>
  <si>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</si>
  <si>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</si>
  <si>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</si>
  <si>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</si>
  <si>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</si>
  <si>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</si>
  <si>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</si>
  <si>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</si>
  <si>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</si>
  <si>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</si>
  <si>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</si>
  <si>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</si>
  <si>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</si>
  <si>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</si>
  <si>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</si>
  <si>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</si>
  <si>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</si>
  <si>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</si>
  <si>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</si>
  <si>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</si>
  <si>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</si>
  <si>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</si>
  <si>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</si>
  <si>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</si>
  <si>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</si>
  <si>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</si>
  <si>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</si>
  <si>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</si>
  <si>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</si>
  <si>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</si>
  <si>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</si>
  <si>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</si>
  <si>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</si>
  <si>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</si>
  <si>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</si>
  <si>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</si>
  <si>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</si>
  <si>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</si>
  <si>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</si>
  <si>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</si>
  <si>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</si>
  <si>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</si>
  <si>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</si>
  <si>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</si>
  <si>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</si>
  <si>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</si>
  <si>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</si>
  <si>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</si>
  <si>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</si>
  <si>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</si>
  <si>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</si>
  <si>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</si>
  <si>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</si>
  <si>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</si>
  <si>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</si>
  <si>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</si>
  <si>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</si>
  <si>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</si>
  <si>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</si>
  <si>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</si>
  <si>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</si>
  <si>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</si>
  <si>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</si>
  <si>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</si>
  <si>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</si>
  <si>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</si>
  <si>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</si>
  <si>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</si>
  <si>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</si>
  <si>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</si>
  <si>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</si>
  <si>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</si>
  <si>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</si>
  <si>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</si>
  <si>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</si>
  <si>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</si>
  <si>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</si>
  <si>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</si>
  <si>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</si>
  <si>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</si>
  <si>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</si>
  <si>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</si>
  <si>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</si>
  <si>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</si>
  <si>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</si>
  <si>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</si>
  <si>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</si>
  <si>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</si>
  <si>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</si>
  <si>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</si>
  <si>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</si>
  <si>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</si>
  <si>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</si>
  <si>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</si>
  <si>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</si>
  <si>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</si>
  <si>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</si>
  <si>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</si>
  <si>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</si>
  <si>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</si>
  <si>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</si>
  <si>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</si>
  <si>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</si>
  <si>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</si>
  <si>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</si>
  <si>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</si>
  <si>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</si>
  <si>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</si>
  <si>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</si>
  <si>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</si>
  <si>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</si>
  <si>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</si>
  <si>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</si>
  <si>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</si>
  <si>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</si>
  <si>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</si>
  <si>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</si>
  <si>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</si>
  <si>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</si>
  <si>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</si>
  <si>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</si>
  <si>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</si>
  <si>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</si>
  <si>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</si>
  <si>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</si>
  <si>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</si>
  <si>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</si>
  <si>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</si>
  <si>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</si>
  <si>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</si>
  <si>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</si>
  <si>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</si>
  <si>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</si>
  <si>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</si>
  <si>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</si>
  <si>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</si>
  <si>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</si>
  <si>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</si>
  <si>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</si>
  <si>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</si>
  <si>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</si>
  <si>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</si>
  <si>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</si>
  <si>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</si>
  <si>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</si>
  <si>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</si>
  <si>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</si>
  <si>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</si>
  <si>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</si>
  <si>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</si>
  <si>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</si>
  <si>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</si>
  <si>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</si>
  <si>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</si>
  <si>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</si>
  <si>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</si>
  <si>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</si>
  <si>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</si>
  <si>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</si>
  <si>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</si>
  <si>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</si>
  <si>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</si>
  <si>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</si>
  <si>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</si>
  <si>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</si>
  <si>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</si>
  <si>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</si>
  <si>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</si>
  <si>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</si>
  <si>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</si>
  <si>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</si>
  <si>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</si>
  <si>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</si>
  <si>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</si>
  <si>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</si>
  <si>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</si>
  <si>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</si>
  <si>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</si>
  <si>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</si>
  <si>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</si>
  <si>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</si>
  <si>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</si>
  <si>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</si>
  <si>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</si>
  <si>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</si>
  <si>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</si>
  <si>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</si>
  <si>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</si>
  <si>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</si>
  <si>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</si>
  <si>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</si>
  <si>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</si>
  <si>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</si>
  <si>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</si>
  <si>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</si>
  <si>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</si>
  <si>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</si>
  <si>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</si>
  <si>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</si>
  <si>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</si>
  <si>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</si>
  <si>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</si>
  <si>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</si>
  <si>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</si>
  <si>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</si>
  <si>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</si>
  <si>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</si>
  <si>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</si>
  <si>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</si>
  <si>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</si>
  <si>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</si>
  <si>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</si>
  <si>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</si>
  <si>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</si>
  <si>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</si>
  <si>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</si>
  <si>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</si>
  <si>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</si>
  <si>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</si>
  <si>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</si>
  <si>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</si>
  <si>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</si>
  <si>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</si>
  <si>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</si>
  <si>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</si>
  <si>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</si>
  <si>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</si>
  <si>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</si>
  <si>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</si>
  <si>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</si>
  <si>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</si>
  <si>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</si>
  <si>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</si>
  <si>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</si>
  <si>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</si>
  <si>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</si>
  <si>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</si>
  <si>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</si>
  <si>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</si>
  <si>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</si>
  <si>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</si>
  <si>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</si>
  <si>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</si>
  <si>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</si>
  <si>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</si>
  <si>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</si>
  <si>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</si>
  <si>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</si>
  <si>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</si>
  <si>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</si>
  <si>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</si>
  <si>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</si>
  <si>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</si>
  <si>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</si>
  <si>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</si>
  <si>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</si>
  <si>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</si>
  <si>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</si>
  <si>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</si>
  <si>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</si>
  <si>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</si>
  <si>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</si>
  <si>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</si>
  <si>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</si>
  <si>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</si>
  <si>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</si>
  <si>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</si>
  <si>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</si>
  <si>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</si>
  <si>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</si>
  <si>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</si>
  <si>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</si>
  <si>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</si>
  <si>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</si>
  <si>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</si>
  <si>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</si>
  <si>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</si>
  <si>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</si>
  <si>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</si>
  <si>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</si>
  <si>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</si>
  <si>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</si>
  <si>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</si>
  <si>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</si>
  <si>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</si>
  <si>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</si>
  <si>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</si>
  <si>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</si>
  <si>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</si>
  <si>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</si>
  <si>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</si>
  <si>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</si>
  <si>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</si>
  <si>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</si>
  <si>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</si>
  <si>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</si>
  <si>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</si>
  <si>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</si>
  <si>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</si>
  <si>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</si>
  <si>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</si>
  <si>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</si>
  <si>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</si>
  <si>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</si>
  <si>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</si>
  <si>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</si>
  <si>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</si>
  <si>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</si>
  <si>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</si>
  <si>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</si>
  <si>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</si>
  <si>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</si>
  <si>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</si>
  <si>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</si>
  <si>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</si>
  <si>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</si>
  <si>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</si>
  <si>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</si>
  <si>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</si>
  <si>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</si>
  <si>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</si>
  <si>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</si>
  <si>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</si>
  <si>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</si>
  <si>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</si>
  <si>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</si>
  <si>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</si>
  <si>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</si>
  <si>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</si>
  <si>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</si>
  <si>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</si>
  <si>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</si>
  <si>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</si>
  <si>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</si>
  <si>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</si>
  <si>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</si>
  <si>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</si>
  <si>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</si>
  <si>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</si>
  <si>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</si>
  <si>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</si>
  <si>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</si>
  <si>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</si>
  <si>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</si>
  <si>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</si>
  <si>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</si>
  <si>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</si>
  <si>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</si>
  <si>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</si>
  <si>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</si>
  <si>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</si>
  <si>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</si>
  <si>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</si>
  <si>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</si>
  <si>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</si>
  <si>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</si>
  <si>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</si>
  <si>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</si>
  <si>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</si>
  <si>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</si>
  <si>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</si>
  <si>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</si>
  <si>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</si>
  <si>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</si>
  <si>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</si>
  <si>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</si>
  <si>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</si>
  <si>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</si>
  <si>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</si>
  <si>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</si>
  <si>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</si>
  <si>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</si>
  <si>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</si>
  <si>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</si>
  <si>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</si>
  <si>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</si>
  <si>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</si>
  <si>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</si>
  <si>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</si>
  <si>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</si>
  <si>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</si>
  <si>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</si>
  <si>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</si>
  <si>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</si>
  <si>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</si>
  <si>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</si>
  <si>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</si>
  <si>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</si>
  <si>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</si>
  <si>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</si>
  <si>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</si>
  <si>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</si>
  <si>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</si>
  <si>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</si>
  <si>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</si>
  <si>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</si>
  <si>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</si>
  <si>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</si>
  <si>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</si>
  <si>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</si>
  <si>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</si>
  <si>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</si>
  <si>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</si>
  <si>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</si>
  <si>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</si>
  <si>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</si>
  <si>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</si>
  <si>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</si>
  <si>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</si>
  <si>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</si>
  <si>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</si>
  <si>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</si>
  <si>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</si>
  <si>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</si>
  <si>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</si>
  <si>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</si>
  <si>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</si>
  <si>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</si>
  <si>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</si>
  <si>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</si>
  <si>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</si>
  <si>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</si>
  <si>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</si>
  <si>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</si>
  <si>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</si>
  <si>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</si>
  <si>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</si>
  <si>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</si>
  <si>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</si>
  <si>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</si>
  <si>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</si>
  <si>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</si>
  <si>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</si>
  <si>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</si>
  <si>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</si>
  <si>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</si>
  <si>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</si>
  <si>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</si>
  <si>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</si>
  <si>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</si>
  <si>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</si>
  <si>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</si>
  <si>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</si>
  <si>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</si>
  <si>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</si>
  <si>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</si>
  <si>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</si>
  <si>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</si>
  <si>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</si>
  <si>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</si>
  <si>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</si>
  <si>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</si>
  <si>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</si>
  <si>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</si>
  <si>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</si>
  <si>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</si>
  <si>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</si>
  <si>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</si>
  <si>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</si>
  <si>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</si>
  <si>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</si>
  <si>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</si>
  <si>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</si>
  <si>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</si>
  <si>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</si>
  <si>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</si>
  <si>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</si>
  <si>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</si>
  <si>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</si>
  <si>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</si>
  <si>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</si>
  <si>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</si>
  <si>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</si>
  <si>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</si>
  <si>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</si>
  <si>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</si>
  <si>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</si>
  <si>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</si>
  <si>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</si>
  <si>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</si>
  <si>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</si>
  <si>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</si>
  <si>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</si>
  <si>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</si>
  <si>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</si>
  <si>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</si>
  <si>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</si>
  <si>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</si>
  <si>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</si>
  <si>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</si>
  <si>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</si>
  <si>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</si>
  <si>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</si>
  <si>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</si>
  <si>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</si>
  <si>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</si>
  <si>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</si>
  <si>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</si>
  <si>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</si>
  <si>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</si>
  <si>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</si>
  <si>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</si>
  <si>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</si>
  <si>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</si>
  <si>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</si>
  <si>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</si>
  <si>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</si>
  <si>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</si>
  <si>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</si>
  <si>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</si>
  <si>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</si>
  <si>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</si>
  <si>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</si>
  <si>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</si>
  <si>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</si>
  <si>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</si>
  <si>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</si>
  <si>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</si>
  <si>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</si>
  <si>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</si>
  <si>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</si>
  <si>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</si>
  <si>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</si>
  <si>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</si>
  <si>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</si>
  <si>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</si>
  <si>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</si>
  <si>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</si>
  <si>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</si>
  <si>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</si>
  <si>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</si>
  <si>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</si>
  <si>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</si>
  <si>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</si>
  <si>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</si>
  <si>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</si>
  <si>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</si>
  <si>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</si>
  <si>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</si>
  <si>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</si>
  <si>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</si>
  <si>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</si>
  <si>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</si>
  <si>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</si>
  <si>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</si>
  <si>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</si>
  <si>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</si>
  <si>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</si>
  <si>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</si>
  <si>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</si>
  <si>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</si>
  <si>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</si>
  <si>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</si>
  <si>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</si>
  <si>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</si>
  <si>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</si>
  <si>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</si>
  <si>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</si>
  <si>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</si>
  <si>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</si>
  <si>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</si>
  <si>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</si>
  <si>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</si>
  <si>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</si>
  <si>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</si>
  <si>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</si>
  <si>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</si>
  <si>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</si>
  <si>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</si>
  <si>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</si>
  <si>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</si>
  <si>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</si>
  <si>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</si>
  <si>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</si>
  <si>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</si>
  <si>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</si>
  <si>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</si>
  <si>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</si>
  <si>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</si>
  <si>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</si>
  <si>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</si>
  <si>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</si>
  <si>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</si>
  <si>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</si>
  <si>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</si>
  <si>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</si>
  <si>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</si>
  <si>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</si>
  <si>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</si>
  <si>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</si>
  <si>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</si>
  <si>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</si>
  <si>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</si>
  <si>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</si>
  <si>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</si>
  <si>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</si>
  <si>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</si>
  <si>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</si>
  <si>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</si>
  <si>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</si>
  <si>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</si>
  <si>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</si>
  <si>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</si>
  <si>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</si>
  <si>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</si>
  <si>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</si>
  <si>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</si>
  <si>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</si>
  <si>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</si>
  <si>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</si>
  <si>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</si>
  <si>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</si>
  <si>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</si>
  <si>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</si>
  <si>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</si>
  <si>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</si>
  <si>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</si>
  <si>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</si>
  <si>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</si>
  <si>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</si>
  <si>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</si>
  <si>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</si>
  <si>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</si>
  <si>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</si>
  <si>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</si>
  <si>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</si>
  <si>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</si>
  <si>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</si>
  <si>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</si>
  <si>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</si>
  <si>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</si>
  <si>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</si>
  <si>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</si>
  <si>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</si>
  <si>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</si>
  <si>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</si>
  <si>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</si>
  <si>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</si>
  <si>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</si>
  <si>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</si>
  <si>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</si>
  <si>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</si>
  <si>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</si>
  <si>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</si>
  <si>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</si>
  <si>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</si>
  <si>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</si>
  <si>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</si>
  <si>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</si>
  <si>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</si>
  <si>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</si>
  <si>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</si>
  <si>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</si>
  <si>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</si>
  <si>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</si>
  <si>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</si>
  <si>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</si>
  <si>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</si>
  <si>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</si>
  <si>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</si>
  <si>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</si>
  <si>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</si>
  <si>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</si>
  <si>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</si>
  <si>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</si>
  <si>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</si>
  <si>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</si>
  <si>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</si>
  <si>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</si>
  <si>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</si>
  <si>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</si>
  <si>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</si>
  <si>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</si>
  <si>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</si>
  <si>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</si>
  <si>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</si>
  <si>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</si>
  <si>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</si>
  <si>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</si>
  <si>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</si>
  <si>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</si>
  <si>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</si>
  <si>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</si>
  <si>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</si>
  <si>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</si>
  <si>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</si>
  <si>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</si>
  <si>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</si>
  <si>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</si>
  <si>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</si>
  <si>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</si>
  <si>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</si>
  <si>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</si>
  <si>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</si>
  <si>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</si>
  <si>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</si>
  <si>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</si>
  <si>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</si>
  <si>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</si>
  <si>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</si>
  <si>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</si>
  <si>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</si>
  <si>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</si>
  <si>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</si>
  <si>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</si>
  <si>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</si>
  <si>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</si>
  <si>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</si>
  <si>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</si>
  <si>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</si>
  <si>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</si>
  <si>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</si>
  <si>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</si>
  <si>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</si>
  <si>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</si>
  <si>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</si>
  <si>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</si>
  <si>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</si>
  <si>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</si>
  <si>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</si>
  <si>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</si>
  <si>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</si>
  <si>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</si>
  <si>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</si>
  <si>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</si>
  <si>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</si>
  <si>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</si>
  <si>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</si>
  <si>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</si>
  <si>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</si>
  <si>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</si>
  <si>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</si>
  <si>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</si>
  <si>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</si>
  <si>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</si>
  <si>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</si>
  <si>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</si>
  <si>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</si>
  <si>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</si>
  <si>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</si>
  <si>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</si>
  <si>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</si>
  <si>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</si>
  <si>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</si>
  <si>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</si>
  <si>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</si>
  <si>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</si>
  <si>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</si>
  <si>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</si>
  <si>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</si>
  <si>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</si>
  <si>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</si>
  <si>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</si>
  <si>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</si>
  <si>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</si>
  <si>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</si>
  <si>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</si>
  <si>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</si>
  <si>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</si>
  <si>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</si>
  <si>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</si>
  <si>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</si>
  <si>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</si>
  <si>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</si>
  <si>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</si>
  <si>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</si>
  <si>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</si>
  <si>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</si>
  <si>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</si>
  <si>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</si>
  <si>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</si>
  <si>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</si>
  <si>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</si>
  <si>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</si>
  <si>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</si>
  <si>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</si>
  <si>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</si>
  <si>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</si>
  <si>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</si>
  <si>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</si>
  <si>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</si>
  <si>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</si>
  <si>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</si>
  <si>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</si>
  <si>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</si>
  <si>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</si>
  <si>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</si>
  <si>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</si>
  <si>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</si>
  <si>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</si>
  <si>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</si>
  <si>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</si>
  <si>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</si>
  <si>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</si>
  <si>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</si>
  <si>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</si>
  <si>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</si>
  <si>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</si>
  <si>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</si>
  <si>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</si>
  <si>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</si>
  <si>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</si>
  <si>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</si>
  <si>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</si>
  <si>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</si>
  <si>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</si>
  <si>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</si>
  <si>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</si>
  <si>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</si>
  <si>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</si>
  <si>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</si>
  <si>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</si>
  <si>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</si>
  <si>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</si>
  <si>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</si>
  <si>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</si>
  <si>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</si>
  <si>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</si>
  <si>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</si>
  <si>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</si>
  <si>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</si>
  <si>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</si>
  <si>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</si>
  <si>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</si>
  <si>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</si>
  <si>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</si>
  <si>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</si>
  <si>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</si>
  <si>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</si>
  <si>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</si>
  <si>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</si>
  <si>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</si>
  <si>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</si>
  <si>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</si>
  <si>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</si>
  <si>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</si>
  <si>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</si>
  <si>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</si>
  <si>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</si>
  <si>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</si>
  <si>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</si>
  <si>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</si>
  <si>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</si>
  <si>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</si>
  <si>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</si>
  <si>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</si>
  <si>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</si>
  <si>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</si>
  <si>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</si>
  <si>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</si>
  <si>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</si>
  <si>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</si>
  <si>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</si>
  <si>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</si>
  <si>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</si>
  <si>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</si>
  <si>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</si>
  <si>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</si>
  <si>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</si>
  <si>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</si>
  <si>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</si>
  <si>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</si>
  <si>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</si>
  <si>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</si>
  <si>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</si>
  <si>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</si>
  <si>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</si>
  <si>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</si>
  <si>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</si>
  <si>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</si>
  <si>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</si>
  <si>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</si>
  <si>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</si>
  <si>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</si>
  <si>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</si>
  <si>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</si>
  <si>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</si>
  <si>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</si>
  <si>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</si>
  <si>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</si>
  <si>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</si>
  <si>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</si>
  <si>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</si>
  <si>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</si>
  <si>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</si>
  <si>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</si>
  <si>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</si>
  <si>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</si>
  <si>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</si>
  <si>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</si>
  <si>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</si>
  <si>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</si>
  <si>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</si>
  <si>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</si>
  <si>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</si>
  <si>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</si>
  <si>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</si>
  <si>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</si>
  <si>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</si>
  <si>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</si>
  <si>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</si>
  <si>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</si>
  <si>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</si>
  <si>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</si>
  <si>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</si>
  <si>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</si>
  <si>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</si>
  <si>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</si>
  <si>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</si>
  <si>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</si>
  <si>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</si>
  <si>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</si>
  <si>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</si>
  <si>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</si>
  <si>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</si>
  <si>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</si>
  <si>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</si>
  <si>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</si>
  <si>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</si>
  <si>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</si>
  <si>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</si>
  <si>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</si>
  <si>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</si>
  <si>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</si>
  <si>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</si>
  <si>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</si>
  <si>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</si>
  <si>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</si>
  <si>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</si>
  <si>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</si>
  <si>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</si>
  <si>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</si>
  <si>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</si>
  <si>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</si>
  <si>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</si>
  <si>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</si>
  <si>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</si>
  <si>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</si>
  <si>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</si>
  <si>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</si>
  <si>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</si>
  <si>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</si>
  <si>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</si>
  <si>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</si>
  <si>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</si>
  <si>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</si>
  <si>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</si>
  <si>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</si>
  <si>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</si>
  <si>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</si>
  <si>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</si>
  <si>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</si>
  <si>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</si>
  <si>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</si>
  <si>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</si>
  <si>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</si>
  <si>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</si>
  <si>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</si>
  <si>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</si>
  <si>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</si>
  <si>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</si>
  <si>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</si>
  <si>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</si>
  <si>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</si>
  <si>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</si>
  <si>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</si>
  <si>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</si>
  <si>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</si>
  <si>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</si>
  <si>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</si>
  <si>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</si>
  <si>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</si>
  <si>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</si>
  <si>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</si>
  <si>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</si>
  <si>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</si>
  <si>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</si>
  <si>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</si>
  <si>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</si>
  <si>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</si>
  <si>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</si>
  <si>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</si>
  <si>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</si>
  <si>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</si>
  <si>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</si>
  <si>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</si>
  <si>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</si>
  <si>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</si>
  <si>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</si>
  <si>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</si>
  <si>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</si>
  <si>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</si>
  <si>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</si>
  <si>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</si>
  <si>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</si>
  <si>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</si>
  <si>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</si>
  <si>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</si>
  <si>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</si>
  <si>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</si>
  <si>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</si>
  <si>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</si>
  <si>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</si>
  <si>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</si>
  <si>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</si>
  <si>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</si>
  <si>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</si>
  <si>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</si>
  <si>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</si>
  <si>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</si>
  <si>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</si>
  <si>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</si>
  <si>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</si>
  <si>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</si>
  <si>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</si>
  <si>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</si>
  <si>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</si>
  <si>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</si>
  <si>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</si>
  <si>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</si>
  <si>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</si>
  <si>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</si>
  <si>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</si>
  <si>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</si>
  <si>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</si>
  <si>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</si>
  <si>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</si>
  <si>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</si>
  <si>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</si>
  <si>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</si>
  <si>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</si>
  <si>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</si>
  <si>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</si>
  <si>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</si>
  <si>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</si>
  <si>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</si>
  <si>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</si>
  <si>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</si>
  <si>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</si>
  <si>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</si>
  <si>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</si>
  <si>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</si>
  <si>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</si>
  <si>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</si>
  <si>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</si>
  <si>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</si>
  <si>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</si>
  <si>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</si>
  <si>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</si>
  <si>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</si>
  <si>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</si>
  <si>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</si>
  <si>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</si>
  <si>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</si>
  <si>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</si>
  <si>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</si>
  <si>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</si>
  <si>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</si>
  <si>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</si>
  <si>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</si>
  <si>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</si>
  <si>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</si>
  <si>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</si>
  <si>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</si>
  <si>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</si>
  <si>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</si>
  <si>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</si>
  <si>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</si>
  <si>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</si>
  <si>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</si>
  <si>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</si>
  <si>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</si>
  <si>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</si>
  <si>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</si>
  <si>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</si>
  <si>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</si>
  <si>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</si>
  <si>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</si>
  <si>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</si>
  <si>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</si>
  <si>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</si>
  <si>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</si>
  <si>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</si>
  <si>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</si>
  <si>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</si>
  <si>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</si>
  <si>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</si>
  <si>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</si>
  <si>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</si>
  <si>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</si>
  <si>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</si>
  <si>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</si>
  <si>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</si>
  <si>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</si>
  <si>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</si>
  <si>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</si>
  <si>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</si>
  <si>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</si>
  <si>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</si>
  <si>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</si>
  <si>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</si>
  <si>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</si>
  <si>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</si>
  <si>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</si>
  <si>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</si>
  <si>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</si>
  <si>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</si>
  <si>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</si>
  <si>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</si>
  <si>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</si>
  <si>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</si>
  <si>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</si>
  <si>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</si>
  <si>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</si>
  <si>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</si>
  <si>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</si>
  <si>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</si>
  <si>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</si>
  <si>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</si>
  <si>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</si>
  <si>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</si>
  <si>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</si>
  <si>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</si>
  <si>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</si>
  <si>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</si>
  <si>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</si>
  <si>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</si>
  <si>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</si>
  <si>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</si>
  <si>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</si>
  <si>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</si>
  <si>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</si>
  <si>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</si>
  <si>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</si>
  <si>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</si>
  <si>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</si>
  <si>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</si>
  <si>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</si>
  <si>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</si>
  <si>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</si>
  <si>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</si>
  <si>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</si>
  <si>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</si>
  <si>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</si>
  <si>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</si>
  <si>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</si>
  <si>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</si>
  <si>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</si>
  <si>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</si>
  <si>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</si>
  <si>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</si>
  <si>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</si>
  <si>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</si>
  <si>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</si>
  <si>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</si>
  <si>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</si>
  <si>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</si>
  <si>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</si>
  <si>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</si>
  <si>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</si>
  <si>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</si>
  <si>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</si>
  <si>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</si>
  <si>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</si>
  <si>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</si>
  <si>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</si>
  <si>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</si>
  <si>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</si>
  <si>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</si>
  <si>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</si>
  <si>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</si>
  <si>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</si>
  <si>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</si>
  <si>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</si>
  <si>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</si>
  <si>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</si>
  <si>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</si>
  <si>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</si>
  <si>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</si>
  <si>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</si>
  <si>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</si>
  <si>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</si>
  <si>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</si>
  <si>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</si>
  <si>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</si>
  <si>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</si>
  <si>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</si>
  <si>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</si>
  <si>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</si>
  <si>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</si>
  <si>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</si>
  <si>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</si>
  <si>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</si>
  <si>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</si>
  <si>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</si>
  <si>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</si>
  <si>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</si>
  <si>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</si>
  <si>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</si>
  <si>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</si>
  <si>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</si>
  <si>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</si>
  <si>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</si>
  <si>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</si>
  <si>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</si>
  <si>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</si>
  <si>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</si>
  <si>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</si>
  <si>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</si>
  <si>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</si>
  <si>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</si>
  <si>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</si>
  <si>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</si>
  <si>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</si>
  <si>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</si>
  <si>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</si>
  <si>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</si>
  <si>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</si>
  <si>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</si>
  <si>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</si>
  <si>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</si>
  <si>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</si>
  <si>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</si>
  <si>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</si>
  <si>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</si>
  <si>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</si>
  <si>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</si>
  <si>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</si>
  <si>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</si>
  <si>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</si>
  <si>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</si>
  <si>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</si>
  <si>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</si>
  <si>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</si>
  <si>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</si>
  <si>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</si>
  <si>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</si>
  <si>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</si>
  <si>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</si>
  <si>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</si>
  <si>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</si>
  <si>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</si>
  <si>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</si>
  <si>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</si>
  <si>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</si>
  <si>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</si>
  <si>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</si>
  <si>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</si>
  <si>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</si>
  <si>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</si>
  <si>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</si>
  <si>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</si>
  <si>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</si>
  <si>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</si>
  <si>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</si>
  <si>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</si>
  <si>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</si>
  <si>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</si>
  <si>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</si>
  <si>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</si>
  <si>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</si>
  <si>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</si>
  <si>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</si>
  <si>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</si>
  <si>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</si>
  <si>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</si>
  <si>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</si>
  <si>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</si>
  <si>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</si>
  <si>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</si>
  <si>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</si>
  <si>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</si>
  <si>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</si>
  <si>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</si>
  <si>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</si>
  <si>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</si>
  <si>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</si>
  <si>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</si>
  <si>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</si>
  <si>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</si>
  <si>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</si>
  <si>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</si>
  <si>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</si>
  <si>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</si>
  <si>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</si>
  <si>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</si>
  <si>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</si>
  <si>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</si>
  <si>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</si>
  <si>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</si>
  <si>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</si>
  <si>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</si>
  <si>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</si>
  <si>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</si>
  <si>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</si>
  <si>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</si>
  <si>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</si>
  <si>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</si>
  <si>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</si>
  <si>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</si>
  <si>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</si>
  <si>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</si>
  <si>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</si>
  <si>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</si>
  <si>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</si>
  <si>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</si>
  <si>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</si>
  <si>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</si>
  <si>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</si>
  <si>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</si>
  <si>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</si>
  <si>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</si>
  <si>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</si>
  <si>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</si>
  <si>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</si>
  <si>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</si>
  <si>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</si>
  <si>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</si>
  <si>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</si>
  <si>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</si>
  <si>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</si>
  <si>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</si>
  <si>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</si>
  <si>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</si>
  <si>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</si>
  <si>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</si>
  <si>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</si>
  <si>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</si>
  <si>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</si>
  <si>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</si>
  <si>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</si>
  <si>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</si>
  <si>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</si>
  <si>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</si>
  <si>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</si>
  <si>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</si>
  <si>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</si>
  <si>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</si>
  <si>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</si>
  <si>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</si>
  <si>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</si>
  <si>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</si>
  <si>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</si>
  <si>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</si>
  <si>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</si>
  <si>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</si>
  <si>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</si>
  <si>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</si>
  <si>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</si>
  <si>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</si>
  <si>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</si>
  <si>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</si>
  <si>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</si>
  <si>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</si>
  <si>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</si>
  <si>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</si>
  <si>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</si>
  <si>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</si>
  <si>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</si>
  <si>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</si>
  <si>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</si>
  <si>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</si>
  <si>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</si>
  <si>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</si>
  <si>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</si>
  <si>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</si>
  <si>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</si>
  <si>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</si>
  <si>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</si>
  <si>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</si>
  <si>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</si>
  <si>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</si>
  <si>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</si>
  <si>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</si>
  <si>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</si>
  <si>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</si>
  <si>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</si>
  <si>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</si>
  <si>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</si>
  <si>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</si>
  <si>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</si>
  <si>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</si>
  <si>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</si>
  <si>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</si>
  <si>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</si>
  <si>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</si>
  <si>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</si>
  <si>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</si>
  <si>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</si>
  <si>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</si>
  <si>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</si>
  <si>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</si>
  <si>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</si>
  <si>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</si>
  <si>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</si>
  <si>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</si>
  <si>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</si>
  <si>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</si>
  <si>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</si>
  <si>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</si>
  <si>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</si>
  <si>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</si>
  <si>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</si>
  <si>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</si>
  <si>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</si>
  <si>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</si>
  <si>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</si>
  <si>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</si>
  <si>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</si>
  <si>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</si>
  <si>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</si>
  <si>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</si>
  <si>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</si>
  <si>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</si>
  <si>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</si>
  <si>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</si>
  <si>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</si>
  <si>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</si>
  <si>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</si>
  <si>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</si>
  <si>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</si>
  <si>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</si>
  <si>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</si>
  <si>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</si>
  <si>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</si>
  <si>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</si>
  <si>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</si>
  <si>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</si>
  <si>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</si>
  <si>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</si>
  <si>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</si>
  <si>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</si>
  <si>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</si>
  <si>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</si>
  <si>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</si>
  <si>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</si>
  <si>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</si>
  <si>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</si>
  <si>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</si>
  <si>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</si>
  <si>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</si>
  <si>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</si>
  <si>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</si>
  <si>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</si>
  <si>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</si>
  <si>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</si>
  <si>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</si>
  <si>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</si>
  <si>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</si>
  <si>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</si>
  <si>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</si>
  <si>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</si>
  <si>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</si>
  <si>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</si>
  <si>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</si>
  <si>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</si>
  <si>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</si>
  <si>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</si>
  <si>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</si>
  <si>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</si>
  <si>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</si>
  <si>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</si>
  <si>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</si>
  <si>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</si>
  <si>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</si>
  <si>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</si>
  <si>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</si>
  <si>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</si>
  <si>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</si>
  <si>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</si>
  <si>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</si>
  <si>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</si>
  <si>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</si>
  <si>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</si>
  <si>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</si>
  <si>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</si>
  <si>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</si>
  <si>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</si>
  <si>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</si>
  <si>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</si>
  <si>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</si>
  <si>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</si>
  <si>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</si>
  <si>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</si>
  <si>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</si>
  <si>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</si>
  <si>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</si>
  <si>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</si>
  <si>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</si>
  <si>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</si>
  <si>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</si>
  <si>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</si>
  <si>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</si>
  <si>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</si>
  <si>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</si>
  <si>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</si>
  <si>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</si>
  <si>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</si>
  <si>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</si>
  <si>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</si>
  <si>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</si>
  <si>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</si>
  <si>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</si>
  <si>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</si>
  <si>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</si>
  <si>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</si>
  <si>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</si>
  <si>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</si>
  <si>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</si>
  <si>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</si>
  <si>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</si>
  <si>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</si>
  <si>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</si>
  <si>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</si>
  <si>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</si>
  <si>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</si>
  <si>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</si>
  <si>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</si>
  <si>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</si>
  <si>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</si>
  <si>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</si>
  <si>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</si>
  <si>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</si>
  <si>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</si>
  <si>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</si>
  <si>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</si>
  <si>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</si>
  <si>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</si>
  <si>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</si>
  <si>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</si>
  <si>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</si>
  <si>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</si>
  <si>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</si>
  <si>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</si>
  <si>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</si>
  <si>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</si>
  <si>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</si>
  <si>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</si>
  <si>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</si>
  <si>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</si>
  <si>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</si>
  <si>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</si>
  <si>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</si>
  <si>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</si>
  <si>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</si>
  <si>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</si>
  <si>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</si>
  <si>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</si>
  <si>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</si>
  <si>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</si>
  <si>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</si>
  <si>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</si>
  <si>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</si>
  <si>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</si>
  <si>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</si>
  <si>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</si>
  <si>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</si>
  <si>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</si>
  <si>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</si>
  <si>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</si>
  <si>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</si>
  <si>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</si>
  <si>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</si>
  <si>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</si>
  <si>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</si>
  <si>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</si>
  <si>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</si>
  <si>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</si>
  <si>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</si>
  <si>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</si>
  <si>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</si>
  <si>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</si>
  <si>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</si>
  <si>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</si>
  <si>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</si>
  <si>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</si>
  <si>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</si>
  <si>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</si>
  <si>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</si>
  <si>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</si>
  <si>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</si>
  <si>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</si>
  <si>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</si>
  <si>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</si>
  <si>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</si>
  <si>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</si>
  <si>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</si>
  <si>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</si>
  <si>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</si>
  <si>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</si>
  <si>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</si>
  <si>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</si>
  <si>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</si>
  <si>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</si>
  <si>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</si>
  <si>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</si>
  <si>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</si>
  <si>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</si>
  <si>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</si>
  <si>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</si>
  <si>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</si>
  <si>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</si>
  <si>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</si>
  <si>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</si>
  <si>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</si>
  <si>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</si>
  <si>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</si>
  <si>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</si>
  <si>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</si>
  <si>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</si>
  <si>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</si>
  <si>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</si>
  <si>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</si>
  <si>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</si>
  <si>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</si>
  <si>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</si>
  <si>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</si>
  <si>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</si>
  <si>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</si>
  <si>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</si>
  <si>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</si>
  <si>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</si>
  <si>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</si>
  <si>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</si>
  <si>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</si>
  <si>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</si>
  <si>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</si>
  <si>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</si>
  <si>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</si>
  <si>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</si>
  <si>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</si>
  <si>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</si>
  <si>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</si>
  <si>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</si>
  <si>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</si>
  <si>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</si>
  <si>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</si>
  <si>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</si>
  <si>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</si>
  <si>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</si>
  <si>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</si>
  <si>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</si>
  <si>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</si>
  <si>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</si>
  <si>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</si>
  <si>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</si>
  <si>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</si>
  <si>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</si>
  <si>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</si>
  <si>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</si>
  <si>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</si>
  <si>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</si>
  <si>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</si>
  <si>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</si>
  <si>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</si>
  <si>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</si>
  <si>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</si>
  <si>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</si>
  <si>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</si>
  <si>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</si>
  <si>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</si>
  <si>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</si>
  <si>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</si>
  <si>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</si>
  <si>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</si>
  <si>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</si>
  <si>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</si>
  <si>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</si>
  <si>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</si>
  <si>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</si>
  <si>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</si>
  <si>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</si>
  <si>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</si>
  <si>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</si>
  <si>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</si>
  <si>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</si>
  <si>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</si>
  <si>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</si>
  <si>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</si>
  <si>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</si>
  <si>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</si>
  <si>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</si>
  <si>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</si>
  <si>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</si>
  <si>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</si>
  <si>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</si>
  <si>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</si>
  <si>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</si>
  <si>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</si>
  <si>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</si>
  <si>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</si>
  <si>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</si>
  <si>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</si>
  <si>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</si>
  <si>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</si>
  <si>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</si>
  <si>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</si>
  <si>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</si>
  <si>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</si>
  <si>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</si>
  <si>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</si>
  <si>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</si>
  <si>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</si>
  <si>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</si>
  <si>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</si>
  <si>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</si>
  <si>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</si>
  <si>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</si>
  <si>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</si>
  <si>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</si>
  <si>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</si>
  <si>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</si>
  <si>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</si>
  <si>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</si>
  <si>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</si>
  <si>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</si>
  <si>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</si>
  <si>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</si>
  <si>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</si>
  <si>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</si>
  <si>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</si>
  <si>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</si>
  <si>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</si>
  <si>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</si>
  <si>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</si>
  <si>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</si>
  <si>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</si>
  <si>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</si>
  <si>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</si>
  <si>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</si>
  <si>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</si>
  <si>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</si>
  <si>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</si>
  <si>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</si>
  <si>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</si>
  <si>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</si>
  <si>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</si>
  <si>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</si>
  <si>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</si>
  <si>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</si>
  <si>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</si>
  <si>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</si>
  <si>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</si>
  <si>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</si>
  <si>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</si>
  <si>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</si>
  <si>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</si>
  <si>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</si>
  <si>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</si>
  <si>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</si>
  <si>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</si>
  <si>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</si>
  <si>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</si>
  <si>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</si>
  <si>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</si>
  <si>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</si>
  <si>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</si>
  <si>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</si>
  <si>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</si>
  <si>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</si>
  <si>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</si>
  <si>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</si>
  <si>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</si>
  <si>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</si>
  <si>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</si>
  <si>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</si>
  <si>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</si>
  <si>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</si>
  <si>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</si>
  <si>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</si>
  <si>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</si>
  <si>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</si>
  <si>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</si>
  <si>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</si>
  <si>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</si>
  <si>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</si>
  <si>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</si>
  <si>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</si>
  <si>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</si>
  <si>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</si>
  <si>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</si>
  <si>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</si>
  <si>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</si>
  <si>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</si>
  <si>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</si>
  <si>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</si>
  <si>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</si>
  <si>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</si>
  <si>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</si>
  <si>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</si>
  <si>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</si>
  <si>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</si>
  <si>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</si>
  <si>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</si>
  <si>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</si>
  <si>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</si>
  <si>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</si>
  <si>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</si>
  <si>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</si>
  <si>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</si>
  <si>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</si>
  <si>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</si>
  <si>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</si>
  <si>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</si>
  <si>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</si>
  <si>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</si>
  <si>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</si>
  <si>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</si>
  <si>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</si>
  <si>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</si>
  <si>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</si>
  <si>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</si>
  <si>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</si>
  <si>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</si>
  <si>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</si>
  <si>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</si>
  <si>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</si>
  <si>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</si>
  <si>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</si>
  <si>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</si>
  <si>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</si>
  <si>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</si>
  <si>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</si>
  <si>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</si>
  <si>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</si>
  <si>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</si>
  <si>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</si>
  <si>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</si>
  <si>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</si>
  <si>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</si>
  <si>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</si>
  <si>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</si>
  <si>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</si>
  <si>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</si>
  <si>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</si>
  <si>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</si>
  <si>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</si>
  <si>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</si>
  <si>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</si>
  <si>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</si>
  <si>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</si>
  <si>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</si>
  <si>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</si>
  <si>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</si>
  <si>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</si>
  <si>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</si>
  <si>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</si>
  <si>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</si>
  <si>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</si>
  <si>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</si>
  <si>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</si>
  <si>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</si>
  <si>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</si>
  <si>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</si>
  <si>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</si>
  <si>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</si>
  <si>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</si>
  <si>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</si>
  <si>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</si>
  <si>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</si>
  <si>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</si>
  <si>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</si>
  <si>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</si>
  <si>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</si>
  <si>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</si>
  <si>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</si>
  <si>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</si>
  <si>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</si>
  <si>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</si>
  <si>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</si>
  <si>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</si>
  <si>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</si>
  <si>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</si>
  <si>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</si>
  <si>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</si>
  <si>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</si>
  <si>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</si>
  <si>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</si>
  <si>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</si>
  <si>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</si>
  <si>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</si>
  <si>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</si>
  <si>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</si>
  <si>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</si>
  <si>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</si>
  <si>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</si>
  <si>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</si>
  <si>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</si>
  <si>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</si>
  <si>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</si>
  <si>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</si>
  <si>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</si>
  <si>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</si>
  <si>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</si>
  <si>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</si>
  <si>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</si>
  <si>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</si>
  <si>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</si>
  <si>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</si>
  <si>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</si>
  <si>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</si>
  <si>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</si>
  <si>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</si>
  <si>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</si>
  <si>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</si>
  <si>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</si>
  <si>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</si>
  <si>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</si>
  <si>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</si>
  <si>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</si>
  <si>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</si>
  <si>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</si>
  <si>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</si>
  <si>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</si>
  <si>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</si>
  <si>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</si>
  <si>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</si>
  <si>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</si>
  <si>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</si>
  <si>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</si>
  <si>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</si>
  <si>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</si>
  <si>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</si>
  <si>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</si>
  <si>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</si>
  <si>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</si>
  <si>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</si>
  <si>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</si>
  <si>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</si>
  <si>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</si>
  <si>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</si>
  <si>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</si>
  <si>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</si>
  <si>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</si>
  <si>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</si>
  <si>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</si>
  <si>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</si>
  <si>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</si>
  <si>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</si>
  <si>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</si>
  <si>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</si>
  <si>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</si>
  <si>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</si>
  <si>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</si>
  <si>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</si>
  <si>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</si>
  <si>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</si>
  <si>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</si>
  <si>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</si>
  <si>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</si>
  <si>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</si>
  <si>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</si>
  <si>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</si>
  <si>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</si>
  <si>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</si>
  <si>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</si>
  <si>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</si>
  <si>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</si>
  <si>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</si>
  <si>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</si>
  <si>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</si>
  <si>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</si>
  <si>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</si>
  <si>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</si>
  <si>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</si>
  <si>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</si>
  <si>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</si>
  <si>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</si>
  <si>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</si>
  <si>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</si>
  <si>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</si>
  <si>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</si>
  <si>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</si>
  <si>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</si>
  <si>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</si>
  <si>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</si>
  <si>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</si>
  <si>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</si>
  <si>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</si>
  <si>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</si>
  <si>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</si>
  <si>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</si>
  <si>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</si>
  <si>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</si>
  <si>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</si>
  <si>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</si>
  <si>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</si>
  <si>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</si>
  <si>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</si>
  <si>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</si>
  <si>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</si>
  <si>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</si>
  <si>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</si>
  <si>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</si>
  <si>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</si>
  <si>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</si>
  <si>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</si>
  <si>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</si>
  <si>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</si>
  <si>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</si>
  <si>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</si>
  <si>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</si>
  <si>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</si>
  <si>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</si>
  <si>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</si>
  <si>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</si>
  <si>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</si>
  <si>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</si>
  <si>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</si>
  <si>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</si>
  <si>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</si>
  <si>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</si>
  <si>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</si>
  <si>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</si>
  <si>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</si>
  <si>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</si>
  <si>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</si>
  <si>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</si>
  <si>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</si>
  <si>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</si>
  <si>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</si>
  <si>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</si>
  <si>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</si>
  <si>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</si>
  <si>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</si>
  <si>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</si>
  <si>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</si>
  <si>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</si>
  <si>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</si>
  <si>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</si>
  <si>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</si>
  <si>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</si>
  <si>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</si>
  <si>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</si>
  <si>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</si>
  <si>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</si>
  <si>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</si>
  <si>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</si>
  <si>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</si>
  <si>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</si>
  <si>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</si>
  <si>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</si>
  <si>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</si>
  <si>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</si>
  <si>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</si>
  <si>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</si>
  <si>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</si>
  <si>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</si>
  <si>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</si>
  <si>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</si>
  <si>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</si>
  <si>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</si>
  <si>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</si>
  <si>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</si>
  <si>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</si>
  <si>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</si>
  <si>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</si>
  <si>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</si>
  <si>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</si>
  <si>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</si>
  <si>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</si>
  <si>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</si>
  <si>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</si>
  <si>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</si>
  <si>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</si>
  <si>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</si>
  <si>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</si>
  <si>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</si>
  <si>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</si>
  <si>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</si>
  <si>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</si>
  <si>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</si>
  <si>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</si>
  <si>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</si>
  <si>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</si>
  <si>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</si>
  <si>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</si>
  <si>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</si>
  <si>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</si>
  <si>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</si>
  <si>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</si>
  <si>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</si>
  <si>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</si>
  <si>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</si>
  <si>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</si>
  <si>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</si>
  <si>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</si>
  <si>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</si>
  <si>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</si>
  <si>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</si>
  <si>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</si>
  <si>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</si>
  <si>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</si>
  <si>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</si>
  <si>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</si>
  <si>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</si>
  <si>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</si>
  <si>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</si>
  <si>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</si>
  <si>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</si>
  <si>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</si>
  <si>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</si>
  <si>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</si>
  <si>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</si>
  <si>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</si>
  <si>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</si>
  <si>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</si>
  <si>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</si>
  <si>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</si>
  <si>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</si>
  <si>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</si>
  <si>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</si>
  <si>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</si>
  <si>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</si>
  <si>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</si>
  <si>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</si>
  <si>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</si>
  <si>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</si>
  <si>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</si>
  <si>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</si>
  <si>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</si>
  <si>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</si>
  <si>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</si>
  <si>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</si>
  <si>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</si>
  <si>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</si>
  <si>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</si>
  <si>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</si>
  <si>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</si>
  <si>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</si>
  <si>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</si>
  <si>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</si>
  <si>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</si>
  <si>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</si>
  <si>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</si>
  <si>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</si>
  <si>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</si>
  <si>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</si>
  <si>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</si>
  <si>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</si>
  <si>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</si>
  <si>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</si>
  <si>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</si>
  <si>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</si>
  <si>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</si>
  <si>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</si>
  <si>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</si>
  <si>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</si>
  <si>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</si>
  <si>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</si>
  <si>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</si>
  <si>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</si>
  <si>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</si>
  <si>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</si>
  <si>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</si>
  <si>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</si>
  <si>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</si>
  <si>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</si>
  <si>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</si>
  <si>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</si>
  <si>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</si>
  <si>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</si>
  <si>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</si>
  <si>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</si>
  <si>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</si>
  <si>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</si>
  <si>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</si>
  <si>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</si>
  <si>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</si>
  <si>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</si>
  <si>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</si>
  <si>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</si>
  <si>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</si>
  <si>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</si>
  <si>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</si>
  <si>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</si>
  <si>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</si>
  <si>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</si>
  <si>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</si>
  <si>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</si>
  <si>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</si>
  <si>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</si>
  <si>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</si>
  <si>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</si>
  <si>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</si>
  <si>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</si>
  <si>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</si>
  <si>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</si>
  <si>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</si>
  <si>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</si>
  <si>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</si>
  <si>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</si>
  <si>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</si>
  <si>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</si>
  <si>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</si>
  <si>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</si>
  <si>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</si>
  <si>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</si>
  <si>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</si>
  <si>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</si>
  <si>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</si>
  <si>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</si>
  <si>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</si>
  <si>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</si>
  <si>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</si>
  <si>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</si>
  <si>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</si>
  <si>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</si>
  <si>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</si>
  <si>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</si>
  <si>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</si>
  <si>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</si>
  <si>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</si>
  <si>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</si>
  <si>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</si>
  <si>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</si>
  <si>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</si>
  <si>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</si>
  <si>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</si>
  <si>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</si>
  <si>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</si>
  <si>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</si>
  <si>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</si>
  <si>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</si>
  <si>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</si>
  <si>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</si>
  <si>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</si>
  <si>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</si>
  <si>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</si>
  <si>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</si>
  <si>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</si>
  <si>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</si>
  <si>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</si>
  <si>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</si>
  <si>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</si>
  <si>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</si>
  <si>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</si>
  <si>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</si>
  <si>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</si>
  <si>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</si>
  <si>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</si>
  <si>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</si>
  <si>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</si>
  <si>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</si>
  <si>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</si>
  <si>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</si>
  <si>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</si>
  <si>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</si>
  <si>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</si>
  <si>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</si>
  <si>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</si>
  <si>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</si>
  <si>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</si>
  <si>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</si>
  <si>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</si>
  <si>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</si>
  <si>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</si>
  <si>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</si>
  <si>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</si>
  <si>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</si>
  <si>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</si>
  <si>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</si>
  <si>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</si>
  <si>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</si>
  <si>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</si>
  <si>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</si>
  <si>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</si>
  <si>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</si>
  <si>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</si>
  <si>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</si>
  <si>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</si>
  <si>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</si>
  <si>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</si>
  <si>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</si>
  <si>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</si>
  <si>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</si>
  <si>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</si>
  <si>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</si>
  <si>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</si>
  <si>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</si>
  <si>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</si>
  <si>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</si>
  <si>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</si>
  <si>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</si>
  <si>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</si>
  <si>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</si>
  <si>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</si>
  <si>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</si>
  <si>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</si>
  <si>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</si>
  <si>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</si>
  <si>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</si>
  <si>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</si>
  <si>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</si>
  <si>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</si>
  <si>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</si>
  <si>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</si>
  <si>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</si>
  <si>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</si>
  <si>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</si>
  <si>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</si>
  <si>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</si>
  <si>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</si>
  <si>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</si>
  <si>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</si>
  <si>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</si>
  <si>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</si>
  <si>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</si>
  <si>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</si>
  <si>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</si>
  <si>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</si>
  <si>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</si>
  <si>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</si>
  <si>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</si>
  <si>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</si>
  <si>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</si>
  <si>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</si>
  <si>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</si>
  <si>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</si>
  <si>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</si>
  <si>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</si>
  <si>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</si>
  <si>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</si>
  <si>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</si>
  <si>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</si>
  <si>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</si>
  <si>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</si>
  <si>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</si>
  <si>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</si>
  <si>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</si>
  <si>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</si>
  <si>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</si>
  <si>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</si>
  <si>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</si>
  <si>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</si>
  <si>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</si>
  <si>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</si>
  <si>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</si>
  <si>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</si>
  <si>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</si>
  <si>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</si>
  <si>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</si>
  <si>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</si>
  <si>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</si>
  <si>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</si>
  <si>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</si>
  <si>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</si>
  <si>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</si>
  <si>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</si>
  <si>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</si>
  <si>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</si>
  <si>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</si>
  <si>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</si>
  <si>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</si>
  <si>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</si>
  <si>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</si>
  <si>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</si>
  <si>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</si>
  <si>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</si>
  <si>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</si>
  <si>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</si>
  <si>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</si>
  <si>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</si>
  <si>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</si>
  <si>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</si>
  <si>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</si>
  <si>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</si>
  <si>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</si>
  <si>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</si>
  <si>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</si>
  <si>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</si>
  <si>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</si>
  <si>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</si>
  <si>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</si>
  <si>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</si>
  <si>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</si>
  <si>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</si>
  <si>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</si>
  <si>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</si>
  <si>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</si>
  <si>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</si>
  <si>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</si>
  <si>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</si>
  <si>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</si>
  <si>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</si>
  <si>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</si>
  <si>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</si>
  <si>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</si>
  <si>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</si>
  <si>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</si>
  <si>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</si>
  <si>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</si>
  <si>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</si>
  <si>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</si>
  <si>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</si>
  <si>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</si>
  <si>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</si>
  <si>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</si>
  <si>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</si>
  <si>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</si>
  <si>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</si>
  <si>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</si>
  <si>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</si>
  <si>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</si>
  <si>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</si>
  <si>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</si>
  <si>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</si>
  <si>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</si>
  <si>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</si>
  <si>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</si>
  <si>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</si>
  <si>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</si>
  <si>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</si>
  <si>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</si>
  <si>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</si>
  <si>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</si>
  <si>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</si>
  <si>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</si>
  <si>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</si>
  <si>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</si>
  <si>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</si>
  <si>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</si>
  <si>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</si>
  <si>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</si>
  <si>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</si>
  <si>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</si>
  <si>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</si>
  <si>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</si>
  <si>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</si>
  <si>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</si>
  <si>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</si>
  <si>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</si>
  <si>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</si>
  <si>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</si>
  <si>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</si>
  <si>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</si>
  <si>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</si>
  <si>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</si>
  <si>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</si>
  <si>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</si>
  <si>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</si>
  <si>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</si>
  <si>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</si>
  <si>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</si>
  <si>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</si>
  <si>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</si>
  <si>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</si>
  <si>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</si>
  <si>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</si>
  <si>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</si>
  <si>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</si>
  <si>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</si>
  <si>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</si>
  <si>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</si>
  <si>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</si>
  <si>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</si>
  <si>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</si>
  <si>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</si>
  <si>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</si>
  <si>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</si>
  <si>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</si>
  <si>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</si>
  <si>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</si>
  <si>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</si>
  <si>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</si>
  <si>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</si>
  <si>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</si>
  <si>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</si>
  <si>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</si>
  <si>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</si>
  <si>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</si>
  <si>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</si>
  <si>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</si>
  <si>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</si>
  <si>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</si>
  <si>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</si>
  <si>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</si>
  <si>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</si>
  <si>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</si>
  <si>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</si>
  <si>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</si>
  <si>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</si>
  <si>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</si>
  <si>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</si>
  <si>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</si>
  <si>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</si>
  <si>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</si>
  <si>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</si>
  <si>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</si>
  <si>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</si>
  <si>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</si>
  <si>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</si>
  <si>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</si>
  <si>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</si>
  <si>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</si>
  <si>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</si>
  <si>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</si>
  <si>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</si>
  <si>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</si>
  <si>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</si>
  <si>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</si>
  <si>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</si>
  <si>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</si>
  <si>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</si>
  <si>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</si>
  <si>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</si>
  <si>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</si>
  <si>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</si>
  <si>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</si>
  <si>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</si>
  <si>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</si>
  <si>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</si>
  <si>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</si>
  <si>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</si>
  <si>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</si>
  <si>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</si>
  <si>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</si>
  <si>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</si>
  <si>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</si>
  <si>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</si>
  <si>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</si>
  <si>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</si>
  <si>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</si>
  <si>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</si>
  <si>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</si>
  <si>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</si>
  <si>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</si>
  <si>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</si>
  <si>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</si>
  <si>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</si>
  <si>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</si>
  <si>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</si>
  <si>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</si>
  <si>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</si>
  <si>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</si>
  <si>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</si>
  <si>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</si>
  <si>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</si>
  <si>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</si>
  <si>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</si>
  <si>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</si>
  <si>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</si>
  <si>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</si>
  <si>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</si>
  <si>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</si>
  <si>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</si>
  <si>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</si>
  <si>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</si>
  <si>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</si>
  <si>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</si>
  <si>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</si>
  <si>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</si>
  <si>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</si>
  <si>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</si>
  <si>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</si>
  <si>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</si>
  <si>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</si>
  <si>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</si>
  <si>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</si>
  <si>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</si>
  <si>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</si>
  <si>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</si>
  <si>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</si>
  <si>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</si>
  <si>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</si>
  <si>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</si>
  <si>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</si>
  <si>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</si>
  <si>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</si>
  <si>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</si>
  <si>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</si>
  <si>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</si>
  <si>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</si>
  <si>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</si>
  <si>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</si>
  <si>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</si>
  <si>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</si>
  <si>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</si>
  <si>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</si>
  <si>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</si>
  <si>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</si>
  <si>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</si>
  <si>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</si>
  <si>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</si>
  <si>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</si>
  <si>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</si>
  <si>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</si>
  <si>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</si>
  <si>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</si>
  <si>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</si>
  <si>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</si>
  <si>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</si>
  <si>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</si>
  <si>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</si>
  <si>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</si>
  <si>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</si>
  <si>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</si>
  <si>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</si>
  <si>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</si>
  <si>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</si>
  <si>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</si>
  <si>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</si>
  <si>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</si>
  <si>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</si>
  <si>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</si>
  <si>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</si>
  <si>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</si>
  <si>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</si>
  <si>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</si>
  <si>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</si>
  <si>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</si>
  <si>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</si>
  <si>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</si>
  <si>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</si>
  <si>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</si>
  <si>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</si>
  <si>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</si>
  <si>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</si>
  <si>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</si>
  <si>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</si>
  <si>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</si>
  <si>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</si>
  <si>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</si>
  <si>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</si>
  <si>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</si>
  <si>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</si>
  <si>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</si>
  <si>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</si>
  <si>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</si>
  <si>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</si>
  <si>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</si>
  <si>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</si>
  <si>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</si>
  <si>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</si>
  <si>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</si>
  <si>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</si>
  <si>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</si>
  <si>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</si>
  <si>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</si>
  <si>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</si>
  <si>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</si>
  <si>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</si>
  <si>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</si>
  <si>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</si>
  <si>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</si>
  <si>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</si>
  <si>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</si>
  <si>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</si>
  <si>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</si>
  <si>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</si>
  <si>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</si>
  <si>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</si>
  <si>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</si>
  <si>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</si>
  <si>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</si>
  <si>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</si>
  <si>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</si>
  <si>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</si>
  <si>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</si>
  <si>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</si>
  <si>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</si>
  <si>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</si>
  <si>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</si>
  <si>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</si>
  <si>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</si>
  <si>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</si>
  <si>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</si>
  <si>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</si>
  <si>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</si>
  <si>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</si>
  <si>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</si>
  <si>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</si>
  <si>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</si>
  <si>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</si>
  <si>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</si>
  <si>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</si>
  <si>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</si>
  <si>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</si>
  <si>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</si>
  <si>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</si>
  <si>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</si>
  <si>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</si>
  <si>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</si>
  <si>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</si>
  <si>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</si>
  <si>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</si>
  <si>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</si>
  <si>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</si>
  <si>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</si>
  <si>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</si>
  <si>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</si>
  <si>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</si>
  <si>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</si>
  <si>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</si>
  <si>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</si>
  <si>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</si>
  <si>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</si>
  <si>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</si>
  <si>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</si>
  <si>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</si>
  <si>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</si>
  <si>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</si>
  <si>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</si>
  <si>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</si>
  <si>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</si>
  <si>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</si>
  <si>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</si>
  <si>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</si>
  <si>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</si>
  <si>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</si>
  <si>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</si>
  <si>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</si>
  <si>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</si>
  <si>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</si>
  <si>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</si>
  <si>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</si>
  <si>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</si>
  <si>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</si>
  <si>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</si>
  <si>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</si>
  <si>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</si>
  <si>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</si>
  <si>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</si>
  <si>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</si>
  <si>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</si>
  <si>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</si>
  <si>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</si>
  <si>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</si>
  <si>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</si>
  <si>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</si>
  <si>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</si>
  <si>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</si>
  <si>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</si>
  <si>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</si>
  <si>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</si>
  <si>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</si>
  <si>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</si>
  <si>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</si>
  <si>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</si>
  <si>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</si>
  <si>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</si>
  <si>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</si>
  <si>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</si>
  <si>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</si>
  <si>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</si>
  <si>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</si>
  <si>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</si>
  <si>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</si>
  <si>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</si>
  <si>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</si>
  <si>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</si>
  <si>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</si>
  <si>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</si>
  <si>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</si>
  <si>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</si>
  <si>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</si>
  <si>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</si>
  <si>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</si>
  <si>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</si>
  <si>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</si>
  <si>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</si>
  <si>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</si>
  <si>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</si>
  <si>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</si>
  <si>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</si>
  <si>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</si>
  <si>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</si>
  <si>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</si>
  <si>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</si>
  <si>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</si>
  <si>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</si>
  <si>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</si>
  <si>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</si>
  <si>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</si>
  <si>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</si>
  <si>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</si>
  <si>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</si>
  <si>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</si>
  <si>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</si>
  <si>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</si>
  <si>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</si>
  <si>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</si>
  <si>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</si>
  <si>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</si>
  <si>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</si>
  <si>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</si>
  <si>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</si>
  <si>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</si>
  <si>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</si>
  <si>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</si>
  <si>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</si>
  <si>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</si>
  <si>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</si>
  <si>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</si>
  <si>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</si>
  <si>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</si>
  <si>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</si>
  <si>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</si>
  <si>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</si>
  <si>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</si>
  <si>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</si>
  <si>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</si>
  <si>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</si>
  <si>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</si>
  <si>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</si>
  <si>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</si>
  <si>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</si>
  <si>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</si>
  <si>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</si>
  <si>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</si>
  <si>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</si>
  <si>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</si>
  <si>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</si>
  <si>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</si>
  <si>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</si>
  <si>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</si>
  <si>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</si>
  <si>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</si>
  <si>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</si>
  <si>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</si>
  <si>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</si>
  <si>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</si>
  <si>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</si>
  <si>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</si>
  <si>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</si>
  <si>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</si>
  <si>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</si>
  <si>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</si>
  <si>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</si>
  <si>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</si>
  <si>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</si>
  <si>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</si>
  <si>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</si>
  <si>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</si>
  <si>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</si>
  <si>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</si>
  <si>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</si>
  <si>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</si>
  <si>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</si>
  <si>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</si>
  <si>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</si>
  <si>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</si>
  <si>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</si>
  <si>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</si>
  <si>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</si>
  <si>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</si>
  <si>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</si>
  <si>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</si>
  <si>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</si>
  <si>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</si>
  <si>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</si>
  <si>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</si>
  <si>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</si>
  <si>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</si>
  <si>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</si>
  <si>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</si>
  <si>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</si>
  <si>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</si>
  <si>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</si>
  <si>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</si>
  <si>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</si>
  <si>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</si>
  <si>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</si>
  <si>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</si>
  <si>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</si>
  <si>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</si>
  <si>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</si>
  <si>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</si>
  <si>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</si>
  <si>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</si>
  <si>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</si>
  <si>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</si>
  <si>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</si>
  <si>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</si>
  <si>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</si>
  <si>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</si>
  <si>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</si>
  <si>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</si>
  <si>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</si>
  <si>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</si>
  <si>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</si>
  <si>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</si>
  <si>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</si>
  <si>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</si>
  <si>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</si>
  <si>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</si>
  <si>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</si>
  <si>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</si>
  <si>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</si>
  <si>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</si>
  <si>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</si>
  <si>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</si>
  <si>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</si>
  <si>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</si>
  <si>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</si>
  <si>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</si>
  <si>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</si>
  <si>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</si>
  <si>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</si>
  <si>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</si>
  <si>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</si>
  <si>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</si>
  <si>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</si>
  <si>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</si>
  <si>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</si>
  <si>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</si>
  <si>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</si>
  <si>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</si>
  <si>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</si>
  <si>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</si>
  <si>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</si>
  <si>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</si>
  <si>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</si>
  <si>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</si>
  <si>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</si>
  <si>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</si>
  <si>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</si>
  <si>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</si>
  <si>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</si>
  <si>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</si>
  <si>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</si>
  <si>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</si>
  <si>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</si>
  <si>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</si>
  <si>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</si>
  <si>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</si>
  <si>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</si>
  <si>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</si>
  <si>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</si>
  <si>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</si>
  <si>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</si>
  <si>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</si>
  <si>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</si>
  <si>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</si>
  <si>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</si>
  <si>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</si>
  <si>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</si>
  <si>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</si>
  <si>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</si>
  <si>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</si>
  <si>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</si>
  <si>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</si>
  <si>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</si>
  <si>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</si>
  <si>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</si>
  <si>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</si>
  <si>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</si>
  <si>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</si>
  <si>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</si>
  <si>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</si>
  <si>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</si>
  <si>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</si>
  <si>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</si>
  <si>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</si>
  <si>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</si>
  <si>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</si>
  <si>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</si>
  <si>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</si>
  <si>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</si>
  <si>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</si>
  <si>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</si>
  <si>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</si>
  <si>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</si>
  <si>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</si>
  <si>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</si>
  <si>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</si>
  <si>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</si>
  <si>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</si>
  <si>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</si>
  <si>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</si>
  <si>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</si>
  <si>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</si>
  <si>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</si>
  <si>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</si>
  <si>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</si>
  <si>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</si>
  <si>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</si>
  <si>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</si>
  <si>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</si>
  <si>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</si>
  <si>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</si>
  <si>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</si>
  <si>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</si>
  <si>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</si>
  <si>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</si>
  <si>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</si>
  <si>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</si>
  <si>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</si>
  <si>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</si>
  <si>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</si>
  <si>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</si>
  <si>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</si>
  <si>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</si>
  <si>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</si>
  <si>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</si>
  <si>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</si>
  <si>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</si>
  <si>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</si>
  <si>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</si>
  <si>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</si>
  <si>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</si>
  <si>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</si>
  <si>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</si>
  <si>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</si>
  <si>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</si>
  <si>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</si>
  <si>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</si>
  <si>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</si>
  <si>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</si>
  <si>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</si>
  <si>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</si>
  <si>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</si>
  <si>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</si>
  <si>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</si>
  <si>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</si>
  <si>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</si>
  <si>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</si>
  <si>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</si>
  <si>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</si>
  <si>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</si>
  <si>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</si>
  <si>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</si>
  <si>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</si>
  <si>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</si>
  <si>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</si>
  <si>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</si>
  <si>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</si>
  <si>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</si>
  <si>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</si>
  <si>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</si>
  <si>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</si>
  <si>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</si>
  <si>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</si>
  <si>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</si>
  <si>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</si>
  <si>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</si>
  <si>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</si>
  <si>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</si>
  <si>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</si>
  <si>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</si>
  <si>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</si>
  <si>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</si>
  <si>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</si>
  <si>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</si>
  <si>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</si>
  <si>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</si>
  <si>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</si>
  <si>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</si>
  <si>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</si>
  <si>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</si>
  <si>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</si>
  <si>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</si>
  <si>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</si>
  <si>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</si>
  <si>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</si>
  <si>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</si>
  <si>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</si>
  <si>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</si>
  <si>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</si>
  <si>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</si>
  <si>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</si>
  <si>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</si>
  <si>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</si>
  <si>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</si>
  <si>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</si>
  <si>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</si>
  <si>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</si>
  <si>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</si>
  <si>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</si>
  <si>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</si>
  <si>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</si>
  <si>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</si>
  <si>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</si>
  <si>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</si>
  <si>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</si>
  <si>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</si>
  <si>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</si>
  <si>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</si>
  <si>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</si>
  <si>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</si>
  <si>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</si>
  <si>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</si>
  <si>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</si>
  <si>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</si>
  <si>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</si>
  <si>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</si>
  <si>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</si>
  <si>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</si>
  <si>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</si>
  <si>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</si>
  <si>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</si>
  <si>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</si>
  <si>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</si>
  <si>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</si>
  <si>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</si>
  <si>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</si>
  <si>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</si>
  <si>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</si>
  <si>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</si>
  <si>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</si>
  <si>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</si>
  <si>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</si>
  <si>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</si>
  <si>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</si>
  <si>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</si>
  <si>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</si>
  <si>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</si>
  <si>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</si>
  <si>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</si>
  <si>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</si>
  <si>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</si>
  <si>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</si>
  <si>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</si>
  <si>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</si>
  <si>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</si>
  <si>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</si>
  <si>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</si>
  <si>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</si>
  <si>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</si>
  <si>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</si>
  <si>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</si>
  <si>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</si>
  <si>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</si>
  <si>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</si>
  <si>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</si>
  <si>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</si>
  <si>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</si>
  <si>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</si>
  <si>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</si>
  <si>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</si>
  <si>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</si>
  <si>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</si>
  <si>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</si>
  <si>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</si>
  <si>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</si>
  <si>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</si>
  <si>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</si>
  <si>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</si>
  <si>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</si>
  <si>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</si>
  <si>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</si>
  <si>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</si>
  <si>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</si>
  <si>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</si>
  <si>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</si>
  <si>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</si>
  <si>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</si>
  <si>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</si>
  <si>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</si>
  <si>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</si>
  <si>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</si>
  <si>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</si>
  <si>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</si>
  <si>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</si>
  <si>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</si>
  <si>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</si>
  <si>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</si>
  <si>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</si>
  <si>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</si>
  <si>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</si>
  <si>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</si>
  <si>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</si>
  <si>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</si>
  <si>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</si>
  <si>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</si>
  <si>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</si>
  <si>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</si>
  <si>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</si>
  <si>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</si>
  <si>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</si>
  <si>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</si>
  <si>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</si>
  <si>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</si>
  <si>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</si>
  <si>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</si>
  <si>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</si>
  <si>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</si>
  <si>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</si>
  <si>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</si>
  <si>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</si>
  <si>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</si>
  <si>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</si>
  <si>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</si>
  <si>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</si>
  <si>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</si>
  <si>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</si>
  <si>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</si>
  <si>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</si>
  <si>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</si>
  <si>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</si>
  <si>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</si>
  <si>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</si>
  <si>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</si>
  <si>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</si>
  <si>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</si>
  <si>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</si>
  <si>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</si>
  <si>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</si>
  <si>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</si>
  <si>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</si>
  <si>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</si>
  <si>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</si>
  <si>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</si>
  <si>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</si>
  <si>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</si>
  <si>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</si>
  <si>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</si>
  <si>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</si>
  <si>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</si>
  <si>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</si>
  <si>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</si>
  <si>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</si>
  <si>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</si>
  <si>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</si>
  <si>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</si>
  <si>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</si>
  <si>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</si>
  <si>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</si>
  <si>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</si>
  <si>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</si>
  <si>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</si>
  <si>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</si>
  <si>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</si>
  <si>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</si>
  <si>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</si>
  <si>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</si>
  <si>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</si>
  <si>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</si>
  <si>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</si>
  <si>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</si>
  <si>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</si>
  <si>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</si>
  <si>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</si>
  <si>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</si>
  <si>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</si>
  <si>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</si>
  <si>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</si>
  <si>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</si>
  <si>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</si>
  <si>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</si>
  <si>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</si>
  <si>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</si>
  <si>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</si>
  <si>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</si>
  <si>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</si>
  <si>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</si>
  <si>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</si>
  <si>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</si>
  <si>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</si>
  <si>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</si>
  <si>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</si>
  <si>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</si>
  <si>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</si>
  <si>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</si>
  <si>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</si>
  <si>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</si>
  <si>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</si>
  <si>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</si>
  <si>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</si>
  <si>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</si>
  <si>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</si>
  <si>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</si>
  <si>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</si>
  <si>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</si>
  <si>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</si>
  <si>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</si>
  <si>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</si>
  <si>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</si>
  <si>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</si>
  <si>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</si>
  <si>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</si>
  <si>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</si>
  <si>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</si>
  <si>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</si>
  <si>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</si>
  <si>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</si>
  <si>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</si>
  <si>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</si>
  <si>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</si>
  <si>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</si>
  <si>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</si>
  <si>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</si>
  <si>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</si>
  <si>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</si>
  <si>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</si>
  <si>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</si>
  <si>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</si>
  <si>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</si>
  <si>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</si>
  <si>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</si>
  <si>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</si>
  <si>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</si>
  <si>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</si>
  <si>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</si>
  <si>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</si>
  <si>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</si>
  <si>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</si>
  <si>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</si>
  <si>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</si>
  <si>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</si>
  <si>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</si>
  <si>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</si>
  <si>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</si>
  <si>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</si>
  <si>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</si>
  <si>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</si>
  <si>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</si>
  <si>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</si>
  <si>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</si>
  <si>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</si>
  <si>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</si>
  <si>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</si>
  <si>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</si>
  <si>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</si>
  <si>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</si>
  <si>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</si>
  <si>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</si>
  <si>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</si>
  <si>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</si>
  <si>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</si>
  <si>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</si>
  <si>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</si>
  <si>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</si>
  <si>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</si>
  <si>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</si>
  <si>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</si>
  <si>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</si>
  <si>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</si>
  <si>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</si>
  <si>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</si>
  <si>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</si>
  <si>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</si>
  <si>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</si>
  <si>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</si>
  <si>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</si>
  <si>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</si>
  <si>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</si>
  <si>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</si>
  <si>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</si>
  <si>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</si>
  <si>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</si>
  <si>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</si>
  <si>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</si>
  <si>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</si>
  <si>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</si>
  <si>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</si>
  <si>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</si>
  <si>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</si>
  <si>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</si>
  <si>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</si>
  <si>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</si>
  <si>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</si>
  <si>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</si>
  <si>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</si>
  <si>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</si>
  <si>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</si>
  <si>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</si>
  <si>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</si>
  <si>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</si>
  <si>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</si>
  <si>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</si>
  <si>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</si>
  <si>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</si>
  <si>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</si>
  <si>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</si>
  <si>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</si>
  <si>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</si>
  <si>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</si>
  <si>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</si>
  <si>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</si>
  <si>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</si>
  <si>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</si>
  <si>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</si>
  <si>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</si>
  <si>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</si>
  <si>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</si>
  <si>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</si>
  <si>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</si>
  <si>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</si>
  <si>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</si>
  <si>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</si>
  <si>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</si>
  <si>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</si>
  <si>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</si>
  <si>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</si>
  <si>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</si>
  <si>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</si>
  <si>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</si>
  <si>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</si>
  <si>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</si>
  <si>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</si>
  <si>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</si>
  <si>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</si>
  <si>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</si>
  <si>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</si>
  <si>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</si>
  <si>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</si>
  <si>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</si>
  <si>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</si>
  <si>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</si>
  <si>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</si>
  <si>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</si>
  <si>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</si>
  <si>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</si>
  <si>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</si>
  <si>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</si>
  <si>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</si>
  <si>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</si>
  <si>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</si>
  <si>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</si>
  <si>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</si>
  <si>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</si>
  <si>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</si>
  <si>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</si>
  <si>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</si>
  <si>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</si>
  <si>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</si>
  <si>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</si>
  <si>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</si>
  <si>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</si>
  <si>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</si>
  <si>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</si>
  <si>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</si>
  <si>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</si>
  <si>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</si>
  <si>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</si>
  <si>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</si>
  <si>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</si>
  <si>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</si>
  <si>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</si>
  <si>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</si>
  <si>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</si>
  <si>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</si>
  <si>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</si>
  <si>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</si>
  <si>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</si>
  <si>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</si>
  <si>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</si>
  <si>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</si>
  <si>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</si>
  <si>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</si>
  <si>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</si>
  <si>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</si>
  <si>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</si>
  <si>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</si>
  <si>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</si>
  <si>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</si>
  <si>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</si>
  <si>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</si>
  <si>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</si>
  <si>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</si>
  <si>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</si>
  <si>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</si>
  <si>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</si>
  <si>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</si>
  <si>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</si>
  <si>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</si>
  <si>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</si>
  <si>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</si>
  <si>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</si>
  <si>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</si>
  <si>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</si>
  <si>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</si>
  <si>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</si>
  <si>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</si>
  <si>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</si>
  <si>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</si>
  <si>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</si>
  <si>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</si>
  <si>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</si>
  <si>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</si>
  <si>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</si>
  <si>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</si>
  <si>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</si>
  <si>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</si>
  <si>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</si>
  <si>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</si>
  <si>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</si>
  <si>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</si>
  <si>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</si>
  <si>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</si>
  <si>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</si>
  <si>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</si>
  <si>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</si>
  <si>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</si>
  <si>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</si>
  <si>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</si>
  <si>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</si>
  <si>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</si>
  <si>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</si>
  <si>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</si>
  <si>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</si>
  <si>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</si>
  <si>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</si>
  <si>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</si>
  <si>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</si>
  <si>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</si>
  <si>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</si>
  <si>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</si>
  <si>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</si>
  <si>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</si>
  <si>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</si>
  <si>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</si>
  <si>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</si>
  <si>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</si>
  <si>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</si>
  <si>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</si>
  <si>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</si>
  <si>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</si>
  <si>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</si>
  <si>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</si>
  <si>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</si>
  <si>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</si>
  <si>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</si>
  <si>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</si>
  <si>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</si>
  <si>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</si>
  <si>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</si>
  <si>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</si>
  <si>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</si>
  <si>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</si>
  <si>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</si>
  <si>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</si>
  <si>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</si>
  <si>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</si>
  <si>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</si>
  <si>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</si>
  <si>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</si>
  <si>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</si>
  <si>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</si>
  <si>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</si>
  <si>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</si>
  <si>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</si>
  <si>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</si>
  <si>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</si>
  <si>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</si>
  <si>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</si>
  <si>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</si>
  <si>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</si>
  <si>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</si>
  <si>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</si>
  <si>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</si>
  <si>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</si>
  <si>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</si>
  <si>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</si>
  <si>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</si>
  <si>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</si>
  <si>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</si>
  <si>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</si>
  <si>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</si>
  <si>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</si>
  <si>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</si>
  <si>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</si>
  <si>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</si>
  <si>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</si>
  <si>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</si>
  <si>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</si>
  <si>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</si>
  <si>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</si>
  <si>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</si>
  <si>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</si>
  <si>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</si>
  <si>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</si>
  <si>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</si>
  <si>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</si>
  <si>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</si>
  <si>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</si>
  <si>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</si>
  <si>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</si>
  <si>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</si>
  <si>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</si>
  <si>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</si>
  <si>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</si>
  <si>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</si>
  <si>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</si>
  <si>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</si>
  <si>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</si>
  <si>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</si>
  <si>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</si>
  <si>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</si>
  <si>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</si>
  <si>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</si>
  <si>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</si>
  <si>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</si>
  <si>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</si>
  <si>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</si>
  <si>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</si>
  <si>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</si>
  <si>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</si>
  <si>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</si>
  <si>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</si>
  <si>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</si>
  <si>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</si>
  <si>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</si>
  <si>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</si>
  <si>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</si>
  <si>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</si>
  <si>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</si>
  <si>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</si>
  <si>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</si>
  <si>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</si>
  <si>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</si>
  <si>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</si>
  <si>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</si>
  <si>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</si>
  <si>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</si>
  <si>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</si>
  <si>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</si>
  <si>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</si>
  <si>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</si>
  <si>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</si>
  <si>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</si>
  <si>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</si>
  <si>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</si>
  <si>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</si>
  <si>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</si>
  <si>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</si>
  <si>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</si>
  <si>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</si>
  <si>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</si>
  <si>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</si>
  <si>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</si>
  <si>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</si>
  <si>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</si>
  <si>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</si>
  <si>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</si>
  <si>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</si>
  <si>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</si>
  <si>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</si>
  <si>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</si>
  <si>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</si>
  <si>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</si>
  <si>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</si>
  <si>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</si>
  <si>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</si>
  <si>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</si>
  <si>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</si>
  <si>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</si>
  <si>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</si>
  <si>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</si>
  <si>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</si>
  <si>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</si>
  <si>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</si>
  <si>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</si>
  <si>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</si>
  <si>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</si>
  <si>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</si>
  <si>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</si>
  <si>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</si>
  <si>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</si>
  <si>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</si>
  <si>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</si>
  <si>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</si>
  <si>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</si>
  <si>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</si>
  <si>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</si>
  <si>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</si>
  <si>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</si>
  <si>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</si>
  <si>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</si>
  <si>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</si>
  <si>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</si>
  <si>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</si>
  <si>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</si>
  <si>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</si>
  <si>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</si>
  <si>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</si>
  <si>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</si>
  <si>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</si>
  <si>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</si>
  <si>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</si>
  <si>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</si>
  <si>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</si>
  <si>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</si>
  <si>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</si>
  <si>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</si>
  <si>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</si>
  <si>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</si>
  <si>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</si>
  <si>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</si>
  <si>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</si>
  <si>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</si>
  <si>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</si>
  <si>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</si>
  <si>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</si>
  <si>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</si>
  <si>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</si>
  <si>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</si>
  <si>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</si>
  <si>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</si>
  <si>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</si>
  <si>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</si>
  <si>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</si>
  <si>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</si>
  <si>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</si>
  <si>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</si>
  <si>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</si>
  <si>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</si>
  <si>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</si>
  <si>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</si>
  <si>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</si>
  <si>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</si>
  <si>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</si>
  <si>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</si>
  <si>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</si>
  <si>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</si>
  <si>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</si>
  <si>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</si>
  <si>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</si>
  <si>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</si>
  <si>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</si>
  <si>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</si>
  <si>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</si>
  <si>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</si>
  <si>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</si>
  <si>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</si>
  <si>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</si>
  <si>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</si>
  <si>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</si>
  <si>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</si>
  <si>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</si>
  <si>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</si>
  <si>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</si>
  <si>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</si>
  <si>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</si>
  <si>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</si>
  <si>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</si>
  <si>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</si>
  <si>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</si>
  <si>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</si>
  <si>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</si>
  <si>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</si>
  <si>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</si>
  <si>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</si>
  <si>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</si>
  <si>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</si>
  <si>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</si>
  <si>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</si>
  <si>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</si>
  <si>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</si>
  <si>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</si>
  <si>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</si>
  <si>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</si>
  <si>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</si>
  <si>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</si>
  <si>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</si>
  <si>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</si>
  <si>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</si>
  <si>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</si>
  <si>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</si>
  <si>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</si>
  <si>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</si>
  <si>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</si>
  <si>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</si>
  <si>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</si>
  <si>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</si>
  <si>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</si>
  <si>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</si>
  <si>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</si>
  <si>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</si>
  <si>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</si>
  <si>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</si>
  <si>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</si>
  <si>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</si>
  <si>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</si>
  <si>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</si>
  <si>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</si>
  <si>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</si>
  <si>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</si>
  <si>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</si>
  <si>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</si>
  <si>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</si>
  <si>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</si>
  <si>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</si>
  <si>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</si>
  <si>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</si>
  <si>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</si>
  <si>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</si>
  <si>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</si>
  <si>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</si>
  <si>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</si>
  <si>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</si>
  <si>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</si>
  <si>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</si>
  <si>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</si>
  <si>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</si>
  <si>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</si>
  <si>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</si>
  <si>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</si>
  <si>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</si>
  <si>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</si>
  <si>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</si>
  <si>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</si>
  <si>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</si>
  <si>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</si>
  <si>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</si>
  <si>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</si>
  <si>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</si>
  <si>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</si>
  <si>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</si>
  <si>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</si>
  <si>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</si>
  <si>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</si>
  <si>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</si>
  <si>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</si>
  <si>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</si>
  <si>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</si>
  <si>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</si>
  <si>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</si>
  <si>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</si>
  <si>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</si>
  <si>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</si>
  <si>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</si>
  <si>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</si>
  <si>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</si>
  <si>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</si>
  <si>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</si>
  <si>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</si>
  <si>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</si>
  <si>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</si>
  <si>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</si>
  <si>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</si>
  <si>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</si>
  <si>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</si>
  <si>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</si>
  <si>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</si>
  <si>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</si>
  <si>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</si>
  <si>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</si>
  <si>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</si>
  <si>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</si>
  <si>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</si>
  <si>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</si>
  <si>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</si>
  <si>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</si>
  <si>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</si>
  <si>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</si>
  <si>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</si>
  <si>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</si>
  <si>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</si>
  <si>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</si>
  <si>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</si>
  <si>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</si>
  <si>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</si>
  <si>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</si>
  <si>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</si>
  <si>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</si>
  <si>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</si>
  <si>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</si>
  <si>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</si>
  <si>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</si>
  <si>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</si>
  <si>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</si>
  <si>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</si>
  <si>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</si>
  <si>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</si>
  <si>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</si>
  <si>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</si>
  <si>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</si>
  <si>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</si>
  <si>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</si>
  <si>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</si>
  <si>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</si>
  <si>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</si>
  <si>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</si>
  <si>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</si>
  <si>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</si>
  <si>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</si>
  <si>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</si>
  <si>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</si>
  <si>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</si>
  <si>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</si>
  <si>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</si>
  <si>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</si>
  <si>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</si>
  <si>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</si>
  <si>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</si>
  <si>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</si>
  <si>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</si>
  <si>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</si>
  <si>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</si>
  <si>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</si>
  <si>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</si>
  <si>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</si>
  <si>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</si>
  <si>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</si>
  <si>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</si>
  <si>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</si>
  <si>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</si>
  <si>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</si>
  <si>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</si>
  <si>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</si>
  <si>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</si>
  <si>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</si>
  <si>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</si>
  <si>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</si>
  <si>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</si>
  <si>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</si>
  <si>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</si>
  <si>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</si>
  <si>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</si>
  <si>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</si>
  <si>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</si>
  <si>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</si>
  <si>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</si>
  <si>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</si>
  <si>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</si>
  <si>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</si>
  <si>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</si>
  <si>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</si>
  <si>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</si>
  <si>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</si>
  <si>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</si>
  <si>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</si>
  <si>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</si>
  <si>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</si>
  <si>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</si>
  <si>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</si>
  <si>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</si>
  <si>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</si>
  <si>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</si>
  <si>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</si>
  <si>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</si>
  <si>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</si>
  <si>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</si>
  <si>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</si>
  <si>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</si>
  <si>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</si>
  <si>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</si>
  <si>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</si>
  <si>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</si>
  <si>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</si>
  <si>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</si>
  <si>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</si>
  <si>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</si>
  <si>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</si>
  <si>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</si>
  <si>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</si>
  <si>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</si>
  <si>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</si>
  <si>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</si>
  <si>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</si>
  <si>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</si>
  <si>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</si>
  <si>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</si>
  <si>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</si>
  <si>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</si>
  <si>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</si>
  <si>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</si>
  <si>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</si>
  <si>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</si>
  <si>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</si>
  <si>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</si>
  <si>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</si>
  <si>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</si>
  <si>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</si>
  <si>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</si>
  <si>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</si>
  <si>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</si>
  <si>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</si>
  <si>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</si>
  <si>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</si>
  <si>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</si>
  <si>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</si>
  <si>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</si>
  <si>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</si>
  <si>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</si>
  <si>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</si>
  <si>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</si>
  <si>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</si>
  <si>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</si>
  <si>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</si>
  <si>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</si>
  <si>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</si>
  <si>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</si>
  <si>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</si>
  <si>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</si>
  <si>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</si>
  <si>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</si>
  <si>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</si>
  <si>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</si>
  <si>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</si>
  <si>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</si>
  <si>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</si>
  <si>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</si>
  <si>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</si>
  <si>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</si>
  <si>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</si>
  <si>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</si>
  <si>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</si>
  <si>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</si>
  <si>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</si>
  <si>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</si>
  <si>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</si>
  <si>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</si>
  <si>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</si>
  <si>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</si>
  <si>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</si>
  <si>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</si>
  <si>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</si>
  <si>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</si>
  <si>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</si>
  <si>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</si>
  <si>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</si>
  <si>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</si>
  <si>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</si>
  <si>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</si>
  <si>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</si>
  <si>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</si>
  <si>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</si>
  <si>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</si>
  <si>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</si>
  <si>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</si>
  <si>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</si>
  <si>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</si>
  <si>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</si>
  <si>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</si>
  <si>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</si>
  <si>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</si>
  <si>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</si>
  <si>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</si>
  <si>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</si>
  <si>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</si>
  <si>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</si>
  <si>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</si>
  <si>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</si>
  <si>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</si>
  <si>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</si>
  <si>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</si>
  <si>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</si>
  <si>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</si>
  <si>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</si>
  <si>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</si>
  <si>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</si>
  <si>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</si>
  <si>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</si>
  <si>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</si>
  <si>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</si>
  <si>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</si>
  <si>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</si>
  <si>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</si>
  <si>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</si>
  <si>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</si>
  <si>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</si>
  <si>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</si>
  <si>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</si>
  <si>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</si>
  <si>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</si>
  <si>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</si>
  <si>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</si>
  <si>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</si>
  <si>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</si>
  <si>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</si>
  <si>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</si>
  <si>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</si>
  <si>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</si>
  <si>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</si>
  <si>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</si>
  <si>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</si>
  <si>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</si>
  <si>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</si>
  <si>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</si>
  <si>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</si>
  <si>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</si>
  <si>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</si>
  <si>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</si>
  <si>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</si>
  <si>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</si>
  <si>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</si>
  <si>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</si>
  <si>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</si>
  <si>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</si>
  <si>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</si>
  <si>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</si>
  <si>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</si>
  <si>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</si>
  <si>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</si>
  <si>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</si>
  <si>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</si>
  <si>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</si>
  <si>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</si>
  <si>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</si>
  <si>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</si>
  <si>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</si>
  <si>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</si>
  <si>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</si>
  <si>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</si>
  <si>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</si>
  <si>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</si>
  <si>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</si>
  <si>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</si>
  <si>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</si>
  <si>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</si>
  <si>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</si>
  <si>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</si>
  <si>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</si>
  <si>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</si>
  <si>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</si>
  <si>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</si>
  <si>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</si>
  <si>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</si>
  <si>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</si>
  <si>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</si>
  <si>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</si>
  <si>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</si>
  <si>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</si>
  <si>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</si>
  <si>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</si>
  <si>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</si>
  <si>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</si>
  <si>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</si>
  <si>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</si>
  <si>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</si>
  <si>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</si>
  <si>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</si>
  <si>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</si>
  <si>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</si>
  <si>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</si>
  <si>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</si>
  <si>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</si>
  <si>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</si>
  <si>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</si>
  <si>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</si>
  <si>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</si>
  <si>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</si>
  <si>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</si>
  <si>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</si>
  <si>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</si>
  <si>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</si>
  <si>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</si>
  <si>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</si>
  <si>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</si>
  <si>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</si>
  <si>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</si>
  <si>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</si>
  <si>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</si>
  <si>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</si>
  <si>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</si>
  <si>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</si>
  <si>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</si>
  <si>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</si>
  <si>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</si>
  <si>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</si>
  <si>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</si>
  <si>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</si>
  <si>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</si>
  <si>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</si>
  <si>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</si>
  <si>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</si>
  <si>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</si>
  <si>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</si>
  <si>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</si>
  <si>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</si>
  <si>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</si>
  <si>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</si>
  <si>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</si>
  <si>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</si>
  <si>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</si>
  <si>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</si>
  <si>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</si>
  <si>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</si>
  <si>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</si>
  <si>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</si>
  <si>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</si>
  <si>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</si>
  <si>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</si>
  <si>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</si>
  <si>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</si>
  <si>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</si>
  <si>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</si>
  <si>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</si>
  <si>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</si>
  <si>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</si>
  <si>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</si>
  <si>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</si>
  <si>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</si>
  <si>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</si>
  <si>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</si>
  <si>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</si>
  <si>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</si>
  <si>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</si>
  <si>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</si>
  <si>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</si>
  <si>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</si>
  <si>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</si>
  <si>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</si>
  <si>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</si>
  <si>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</si>
  <si>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</si>
  <si>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</si>
  <si>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</si>
  <si>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</si>
  <si>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</si>
  <si>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</si>
  <si>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</si>
  <si>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</si>
  <si>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</si>
  <si>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</si>
  <si>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</si>
  <si>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</si>
  <si>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</si>
  <si>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</si>
  <si>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</si>
  <si>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</si>
  <si>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</si>
  <si>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</si>
  <si>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</si>
  <si>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</si>
  <si>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</si>
  <si>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</si>
  <si>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</si>
  <si>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</si>
  <si>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</si>
  <si>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</si>
  <si>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</si>
  <si>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</si>
  <si>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</si>
  <si>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</si>
  <si>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</si>
  <si>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</si>
  <si>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</si>
  <si>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</si>
  <si>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</si>
  <si>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</si>
  <si>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</si>
  <si>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</si>
  <si>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</si>
  <si>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</si>
  <si>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</si>
  <si>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</si>
  <si>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</si>
  <si>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</si>
  <si>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</si>
  <si>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</si>
  <si>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</si>
  <si>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</si>
  <si>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</si>
  <si>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</si>
  <si>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</si>
  <si>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</si>
  <si>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</si>
  <si>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</si>
  <si>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</si>
  <si>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</si>
  <si>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</si>
  <si>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</si>
  <si>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</si>
  <si>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</si>
  <si>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</si>
  <si>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</si>
  <si>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</si>
  <si>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</si>
  <si>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</si>
  <si>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</si>
  <si>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</si>
  <si>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</si>
  <si>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</si>
  <si>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</si>
  <si>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</si>
  <si>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</si>
  <si>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</si>
  <si>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</si>
  <si>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</si>
  <si>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</si>
  <si>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</si>
  <si>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</si>
  <si>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</si>
  <si>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</si>
  <si>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</si>
  <si>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</si>
  <si>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</si>
  <si>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</si>
  <si>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</si>
  <si>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</si>
  <si>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</si>
  <si>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</si>
  <si>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</si>
  <si>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</si>
  <si>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</si>
  <si>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</si>
  <si>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</si>
  <si>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</si>
  <si>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</si>
  <si>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</si>
  <si>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</si>
  <si>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</si>
  <si>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</si>
  <si>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</si>
  <si>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</si>
  <si>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</si>
  <si>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</si>
  <si>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</si>
  <si>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</si>
  <si>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</si>
  <si>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</si>
  <si>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</si>
  <si>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</si>
  <si>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</si>
  <si>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</si>
  <si>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</si>
  <si>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</si>
  <si>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</si>
  <si>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</si>
  <si>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</si>
  <si>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</si>
  <si>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</si>
  <si>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</si>
  <si>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</si>
  <si>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</si>
  <si>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</si>
  <si>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</si>
  <si>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</si>
  <si>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</si>
  <si>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</si>
  <si>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</si>
  <si>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</si>
  <si>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</si>
  <si>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</si>
  <si>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</si>
  <si>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</si>
  <si>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</si>
  <si>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</si>
  <si>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</si>
  <si>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</si>
  <si>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</si>
  <si>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</si>
  <si>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</si>
  <si>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</si>
  <si>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</si>
  <si>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</si>
  <si>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</si>
  <si>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</si>
  <si>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</si>
  <si>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</si>
  <si>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</si>
  <si>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</si>
  <si>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</si>
  <si>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</si>
  <si>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</si>
  <si>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</si>
  <si>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</si>
  <si>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</si>
  <si>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</si>
  <si>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</si>
  <si>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</si>
  <si>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</si>
  <si>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</si>
  <si>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</si>
  <si>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</si>
  <si>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</si>
  <si>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</si>
  <si>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</si>
  <si>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</si>
  <si>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</si>
  <si>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</si>
  <si>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</si>
  <si>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</si>
  <si>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</si>
  <si>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</si>
  <si>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</si>
  <si>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</si>
  <si>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</si>
  <si>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</si>
  <si>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</si>
  <si>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</si>
  <si>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</si>
  <si>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</si>
  <si>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</si>
  <si>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</si>
  <si>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</si>
  <si>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</si>
  <si>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</si>
  <si>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</si>
  <si>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</si>
  <si>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</si>
  <si>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</si>
  <si>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</si>
  <si>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</si>
  <si>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</si>
  <si>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</si>
  <si>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</si>
  <si>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</si>
  <si>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</si>
  <si>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</si>
  <si>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</si>
  <si>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</si>
  <si>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</si>
  <si>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</si>
  <si>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</si>
  <si>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</si>
  <si>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</si>
  <si>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</si>
  <si>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</si>
  <si>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</si>
  <si>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</si>
  <si>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</si>
  <si>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</si>
  <si>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</si>
  <si>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</si>
  <si>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</si>
  <si>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</si>
  <si>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</si>
  <si>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</si>
  <si>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</si>
  <si>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</si>
  <si>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</si>
  <si>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</si>
  <si>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</si>
  <si>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</si>
  <si>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</si>
  <si>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</si>
  <si>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</si>
  <si>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</si>
  <si>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</si>
  <si>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</si>
  <si>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</si>
  <si>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</si>
  <si>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</si>
  <si>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</si>
  <si>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</si>
  <si>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</si>
  <si>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</si>
  <si>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</si>
  <si>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</si>
  <si>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</si>
  <si>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</si>
  <si>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</si>
  <si>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</si>
  <si>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</si>
  <si>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</si>
  <si>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</si>
  <si>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</si>
  <si>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</si>
  <si>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</si>
  <si>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</si>
  <si>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</si>
  <si>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</si>
  <si>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</si>
  <si>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</si>
  <si>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</si>
  <si>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</si>
  <si>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</si>
  <si>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</si>
  <si>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</si>
  <si>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</si>
  <si>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</si>
  <si>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</si>
  <si>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</si>
  <si>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</si>
  <si>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</si>
  <si>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</si>
  <si>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</si>
  <si>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</si>
  <si>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</si>
  <si>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</si>
  <si>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</si>
  <si>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</si>
  <si>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</si>
  <si>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</si>
  <si>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</si>
  <si>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</si>
  <si>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</si>
  <si>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</si>
  <si>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</si>
  <si>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</si>
  <si>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</si>
  <si>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</si>
  <si>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</si>
  <si>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</si>
  <si>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</si>
  <si>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</si>
  <si>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</si>
  <si>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</si>
  <si>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</si>
  <si>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</si>
  <si>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</si>
  <si>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</si>
  <si>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</si>
  <si>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</si>
  <si>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</si>
  <si>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</si>
  <si>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</si>
  <si>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</si>
  <si>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</si>
  <si>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</si>
  <si>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</si>
  <si>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</si>
  <si>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</si>
  <si>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</si>
  <si>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</si>
  <si>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</si>
  <si>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</si>
  <si>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</si>
  <si>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</si>
  <si>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</si>
  <si>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</si>
  <si>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</si>
  <si>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</si>
  <si>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</si>
  <si>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</si>
  <si>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</si>
  <si>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</si>
  <si>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</si>
  <si>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</si>
  <si>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</si>
  <si>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</si>
  <si>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</si>
  <si>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</si>
  <si>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</si>
  <si>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</si>
  <si>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</si>
  <si>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</si>
  <si>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</si>
  <si>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</si>
  <si>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</si>
  <si>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</si>
  <si>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</si>
  <si>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</si>
  <si>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</si>
  <si>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</si>
  <si>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</si>
  <si>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</si>
  <si>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</si>
  <si>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</si>
  <si>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</si>
  <si>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</si>
  <si>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</si>
  <si>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</si>
  <si>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</si>
  <si>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</si>
  <si>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</si>
  <si>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</si>
  <si>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</si>
  <si>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</si>
  <si>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</si>
  <si>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</si>
  <si>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</si>
  <si>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</si>
  <si>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</si>
  <si>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</si>
  <si>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</si>
  <si>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</si>
  <si>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</si>
  <si>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</si>
  <si>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</si>
  <si>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</si>
  <si>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</si>
  <si>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</si>
  <si>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</si>
  <si>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</si>
  <si>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</si>
  <si>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</si>
  <si>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</si>
  <si>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</si>
  <si>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</si>
  <si>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</si>
  <si>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</si>
  <si>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</si>
  <si>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</si>
  <si>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</si>
  <si>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</si>
  <si>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</si>
  <si>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</si>
  <si>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</si>
  <si>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</si>
  <si>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</si>
  <si>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</si>
  <si>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</si>
  <si>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</si>
  <si>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</si>
  <si>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</si>
  <si>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</si>
  <si>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</si>
  <si>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</si>
  <si>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</si>
  <si>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</si>
  <si>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</si>
  <si>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</si>
  <si>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</si>
  <si>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</si>
  <si>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</si>
  <si>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</si>
  <si>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</si>
  <si>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</si>
  <si>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</si>
  <si>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</si>
  <si>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</si>
  <si>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</si>
  <si>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</si>
  <si>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</si>
  <si>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</si>
  <si>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</si>
  <si>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</si>
  <si>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</si>
  <si>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</si>
  <si>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</si>
  <si>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</si>
  <si>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</si>
  <si>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</si>
  <si>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</si>
  <si>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</si>
  <si>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</si>
  <si>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</si>
  <si>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</si>
  <si>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</si>
  <si>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</si>
  <si>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</si>
  <si>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</si>
  <si>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</si>
  <si>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</si>
  <si>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</si>
  <si>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</si>
  <si>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</si>
  <si>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</si>
  <si>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</si>
  <si>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</si>
  <si>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</si>
  <si>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</si>
  <si>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</si>
  <si>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</si>
  <si>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</si>
  <si>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</si>
  <si>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</si>
  <si>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</si>
  <si>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</si>
  <si>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</si>
  <si>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</si>
  <si>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</si>
  <si>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</si>
  <si>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</si>
  <si>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</si>
  <si>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</si>
  <si>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</si>
  <si>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</si>
  <si>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</si>
  <si>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</si>
  <si>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</si>
  <si>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</si>
  <si>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</si>
  <si>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</si>
  <si>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</si>
  <si>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</si>
  <si>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</si>
  <si>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</si>
  <si>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</si>
  <si>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</si>
  <si>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</si>
  <si>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</si>
  <si>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</si>
  <si>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</si>
  <si>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</si>
  <si>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</si>
  <si>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</si>
  <si>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</si>
  <si>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</si>
  <si>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</si>
  <si>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</si>
  <si>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</si>
  <si>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</si>
  <si>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</si>
  <si>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</si>
  <si>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</si>
  <si>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</si>
  <si>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</si>
  <si>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</si>
  <si>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</si>
  <si>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</si>
  <si>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</si>
  <si>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</si>
  <si>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</si>
  <si>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</si>
  <si>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</si>
  <si>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</si>
  <si>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</si>
  <si>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</si>
  <si>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</si>
  <si>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</si>
  <si>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</si>
  <si>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</si>
  <si>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</si>
  <si>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</si>
  <si>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</si>
  <si>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</si>
  <si>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</si>
  <si>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</si>
  <si>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</si>
  <si>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</si>
  <si>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</si>
  <si>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</si>
  <si>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</si>
  <si>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</si>
  <si>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</si>
  <si>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</si>
  <si>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</si>
  <si>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</si>
  <si>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</si>
  <si>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</si>
  <si>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</si>
  <si>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</si>
  <si>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</si>
  <si>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</si>
  <si>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</si>
  <si>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</si>
  <si>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</si>
  <si>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</si>
  <si>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</si>
  <si>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</si>
  <si>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</si>
  <si>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</si>
  <si>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</si>
  <si>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</si>
  <si>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</si>
  <si>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</si>
  <si>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</si>
  <si>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</si>
  <si>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</si>
  <si>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</si>
  <si>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</si>
  <si>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</si>
  <si>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</si>
  <si>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</si>
  <si>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</si>
  <si>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</si>
  <si>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</si>
  <si>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</si>
  <si>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</si>
  <si>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</si>
  <si>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</si>
  <si>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</si>
  <si>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</si>
  <si>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</si>
  <si>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</si>
  <si>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</si>
  <si>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</si>
  <si>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</si>
  <si>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</si>
  <si>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</si>
  <si>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</si>
  <si>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</si>
  <si>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</si>
  <si>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</si>
  <si>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</si>
  <si>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</si>
  <si>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</si>
  <si>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</si>
  <si>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</si>
  <si>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</si>
  <si>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</si>
  <si>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</si>
  <si>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</si>
  <si>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</si>
  <si>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</si>
  <si>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</si>
  <si>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</si>
  <si>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</si>
  <si>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</si>
  <si>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</si>
  <si>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</si>
  <si>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</si>
  <si>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</si>
  <si>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</si>
  <si>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</si>
  <si>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</si>
  <si>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</si>
  <si>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</si>
  <si>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</si>
  <si>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</si>
  <si>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</si>
  <si>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</si>
  <si>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</si>
  <si>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</si>
  <si>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</si>
  <si>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</si>
  <si>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</si>
  <si>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</si>
  <si>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</si>
  <si>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</si>
  <si>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</si>
  <si>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</si>
  <si>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</si>
  <si>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</si>
  <si>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</si>
  <si>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</si>
  <si>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</si>
  <si>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</si>
  <si>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</si>
  <si>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</si>
  <si>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</si>
  <si>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</si>
  <si>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</si>
  <si>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</si>
  <si>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</si>
  <si>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</si>
  <si>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</si>
  <si>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</si>
  <si>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</si>
  <si>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</si>
  <si>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</si>
  <si>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</si>
  <si>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</si>
  <si>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</si>
  <si>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</si>
  <si>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</si>
  <si>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</si>
  <si>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</si>
  <si>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</si>
  <si>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</si>
  <si>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</si>
  <si>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</si>
  <si>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</si>
  <si>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</si>
  <si>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</si>
  <si>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</si>
  <si>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</si>
  <si>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</si>
  <si>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</si>
  <si>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</si>
  <si>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</si>
  <si>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</si>
  <si>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</si>
  <si>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</si>
  <si>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</si>
  <si>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</si>
  <si>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</si>
  <si>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</si>
  <si>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</si>
  <si>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</si>
  <si>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</si>
  <si>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</si>
  <si>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</si>
  <si>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</si>
  <si>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</si>
  <si>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</si>
  <si>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</si>
  <si>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</si>
  <si>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</si>
  <si>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</si>
  <si>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</si>
  <si>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</si>
  <si>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</si>
  <si>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</si>
  <si>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</si>
  <si>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</si>
  <si>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</si>
  <si>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</si>
  <si>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</si>
  <si>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</si>
  <si>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</si>
  <si>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</si>
  <si>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</si>
  <si>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</si>
  <si>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</si>
  <si>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</si>
  <si>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</si>
  <si>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</si>
  <si>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</si>
  <si>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</si>
  <si>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</si>
  <si>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</si>
  <si>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</si>
  <si>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</si>
  <si>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</si>
  <si>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</si>
  <si>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</si>
  <si>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</si>
  <si>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</si>
  <si>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</si>
  <si>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</si>
  <si>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</si>
  <si>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</si>
  <si>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</si>
  <si>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</si>
  <si>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</si>
  <si>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</si>
  <si>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</si>
  <si>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</si>
  <si>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</si>
  <si>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</si>
  <si>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</si>
  <si>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</si>
  <si>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</si>
  <si>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</si>
  <si>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</si>
  <si>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</si>
  <si>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</si>
  <si>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</si>
  <si>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</si>
  <si>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</si>
  <si>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</si>
  <si>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</si>
  <si>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</si>
  <si>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</si>
  <si>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</si>
  <si>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</si>
  <si>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</si>
  <si>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</si>
  <si>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</si>
  <si>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</si>
  <si>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</si>
  <si>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</si>
  <si>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</si>
  <si>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</si>
  <si>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</si>
  <si>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</si>
  <si>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</si>
  <si>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</si>
  <si>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</si>
  <si>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</si>
  <si>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</si>
  <si>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</si>
  <si>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</si>
  <si>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</si>
  <si>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</si>
  <si>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</si>
  <si>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</si>
  <si>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</si>
  <si>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</si>
  <si>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</si>
  <si>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</si>
  <si>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</si>
  <si>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</si>
  <si>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</si>
  <si>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</si>
  <si>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</si>
  <si>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</si>
  <si>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</si>
  <si>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</si>
  <si>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</si>
  <si>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</si>
  <si>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</si>
  <si>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</si>
  <si>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</si>
  <si>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</si>
  <si>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</si>
  <si>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</si>
  <si>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</si>
  <si>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</si>
  <si>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</si>
  <si>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</si>
  <si>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</si>
  <si>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</si>
  <si>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</si>
  <si>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</si>
  <si>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</si>
  <si>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</si>
  <si>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</si>
  <si>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</si>
  <si>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</si>
  <si>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</si>
  <si>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</si>
  <si>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</si>
  <si>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</si>
  <si>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</si>
  <si>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</si>
  <si>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</si>
  <si>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</si>
  <si>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</si>
  <si>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</si>
  <si>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</si>
  <si>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</si>
  <si>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</si>
  <si>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</si>
  <si>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</si>
  <si>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</si>
  <si>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</si>
  <si>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</si>
  <si>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</si>
  <si>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</si>
  <si>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</si>
  <si>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</si>
  <si>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</si>
  <si>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</si>
  <si>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</si>
  <si>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</si>
  <si>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</si>
  <si>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</si>
  <si>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</si>
  <si>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</si>
  <si>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</si>
  <si>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</si>
  <si>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</si>
  <si>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</si>
  <si>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</si>
  <si>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</si>
  <si>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</si>
  <si>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</si>
  <si>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</si>
  <si>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</si>
  <si>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</si>
  <si>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</si>
  <si>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</si>
  <si>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</si>
  <si>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</si>
  <si>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</si>
  <si>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</si>
  <si>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</si>
  <si>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</si>
  <si>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</si>
  <si>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</si>
  <si>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</si>
  <si>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</si>
  <si>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</si>
  <si>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</si>
  <si>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</si>
  <si>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</si>
  <si>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</si>
  <si>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</si>
  <si>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</si>
  <si>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</si>
  <si>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</si>
  <si>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</si>
  <si>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</si>
  <si>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</si>
  <si>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</si>
  <si>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</si>
  <si>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</si>
  <si>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</si>
  <si>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</si>
  <si>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</si>
  <si>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</si>
  <si>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</si>
  <si>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</si>
  <si>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</si>
  <si>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</si>
  <si>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</si>
  <si>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</si>
  <si>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</si>
  <si>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</si>
  <si>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</si>
  <si>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</si>
  <si>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</si>
  <si>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</si>
  <si>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</si>
  <si>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</si>
  <si>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</si>
  <si>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</si>
  <si>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</si>
  <si>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</si>
  <si>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</si>
  <si>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</si>
  <si>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</si>
  <si>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</si>
  <si>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</si>
  <si>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</si>
  <si>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</si>
  <si>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</si>
  <si>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</si>
  <si>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</si>
  <si>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</si>
  <si>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</si>
  <si>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</si>
  <si>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</si>
  <si>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</si>
  <si>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</si>
  <si>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</si>
  <si>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</si>
  <si>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</si>
  <si>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</si>
  <si>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</si>
  <si>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</si>
  <si>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</si>
  <si>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</si>
  <si>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</si>
  <si>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</si>
  <si>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</si>
  <si>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</si>
  <si>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</si>
  <si>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</si>
  <si>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</si>
  <si>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</si>
  <si>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</si>
  <si>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</si>
  <si>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</si>
  <si>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</si>
  <si>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</si>
  <si>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</si>
  <si>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</si>
  <si>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</si>
  <si>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</si>
  <si>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</si>
  <si>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</si>
  <si>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</si>
  <si>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</si>
  <si>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</si>
  <si>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</si>
  <si>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</si>
  <si>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</si>
  <si>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</si>
  <si>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</si>
  <si>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</si>
  <si>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</si>
  <si>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</si>
  <si>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</si>
  <si>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</si>
  <si>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</si>
  <si>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</si>
  <si>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</si>
  <si>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</si>
  <si>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</si>
  <si>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</si>
  <si>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</si>
  <si>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</si>
  <si>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</si>
  <si>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</si>
  <si>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</si>
  <si>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</si>
  <si>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</si>
  <si>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</si>
  <si>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</si>
  <si>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</si>
  <si>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</si>
  <si>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</si>
  <si>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</si>
  <si>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</si>
  <si>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</si>
  <si>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</si>
  <si>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</si>
  <si>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</si>
  <si>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</si>
  <si>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</si>
  <si>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</si>
  <si>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</si>
  <si>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</si>
  <si>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</si>
  <si>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</si>
  <si>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</si>
  <si>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</si>
  <si>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</si>
  <si>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</si>
  <si>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</si>
  <si>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</si>
  <si>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</si>
  <si>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</si>
  <si>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</si>
  <si>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</si>
  <si>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</si>
  <si>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</si>
  <si>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</si>
  <si>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</si>
  <si>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</si>
  <si>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</si>
  <si>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</si>
  <si>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</si>
  <si>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</si>
  <si>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</si>
  <si>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</si>
  <si>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</si>
  <si>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</si>
  <si>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</si>
  <si>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</si>
  <si>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</si>
  <si>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</si>
  <si>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</si>
  <si>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</si>
  <si>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</si>
  <si>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</si>
  <si>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</si>
  <si>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</si>
  <si>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</si>
  <si>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</si>
  <si>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</si>
  <si>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</si>
  <si>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</si>
  <si>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</si>
  <si>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</si>
  <si>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</si>
  <si>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</si>
  <si>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</si>
  <si>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</si>
  <si>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</si>
  <si>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</si>
  <si>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</si>
  <si>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</si>
  <si>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</si>
  <si>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</si>
  <si>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</si>
  <si>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</si>
  <si>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</si>
  <si>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</si>
  <si>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</si>
  <si>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</si>
  <si>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</si>
  <si>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</si>
  <si>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</si>
  <si>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</si>
  <si>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</si>
  <si>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</si>
  <si>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</si>
  <si>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</si>
  <si>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</si>
  <si>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</si>
  <si>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</si>
  <si>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</si>
  <si>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</si>
  <si>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</si>
  <si>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</si>
  <si>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</si>
  <si>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</si>
  <si>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</si>
  <si>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</si>
  <si>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</si>
  <si>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</si>
  <si>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</si>
  <si>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</si>
  <si>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</si>
  <si>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</si>
  <si>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</si>
  <si>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</si>
  <si>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</si>
  <si>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</si>
  <si>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</si>
  <si>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</si>
  <si>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</si>
  <si>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</si>
  <si>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</si>
  <si>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</si>
  <si>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</si>
  <si>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</si>
  <si>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</si>
  <si>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</si>
  <si>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</si>
  <si>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</si>
  <si>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</si>
  <si>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</si>
  <si>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</si>
  <si>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</si>
  <si>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</si>
  <si>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</si>
  <si>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</si>
  <si>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</si>
  <si>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</si>
  <si>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</si>
  <si>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</si>
  <si>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</si>
  <si>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</si>
  <si>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</si>
  <si>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</si>
  <si>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</si>
  <si>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</si>
  <si>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</si>
  <si>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</si>
  <si>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</si>
  <si>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</si>
  <si>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</si>
  <si>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</si>
  <si>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</si>
  <si>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</si>
  <si>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</si>
  <si>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</si>
  <si>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</si>
  <si>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</si>
  <si>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</si>
  <si>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</si>
  <si>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</si>
  <si>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</si>
  <si>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</si>
  <si>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</si>
  <si>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</si>
  <si>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</si>
  <si>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</si>
  <si>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</si>
  <si>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</si>
  <si>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</si>
  <si>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</si>
  <si>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</si>
  <si>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</si>
  <si>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</si>
  <si>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</si>
  <si>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</si>
  <si>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</si>
  <si>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</si>
  <si>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</si>
  <si>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</si>
  <si>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</si>
  <si>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</si>
  <si>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</si>
  <si>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</si>
  <si>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</si>
  <si>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</si>
  <si>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</si>
  <si>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</si>
  <si>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</si>
  <si>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</si>
  <si>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</si>
  <si>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</si>
  <si>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</si>
  <si>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</si>
  <si>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</si>
  <si>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</si>
  <si>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</si>
  <si>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</si>
  <si>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</si>
  <si>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</si>
  <si>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</si>
  <si>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</si>
  <si>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</si>
  <si>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</si>
  <si>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</si>
  <si>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</si>
  <si>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</si>
  <si>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</si>
  <si>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</si>
  <si>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</si>
  <si>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</si>
  <si>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</si>
  <si>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</si>
  <si>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</si>
  <si>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</si>
  <si>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</si>
  <si>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</si>
  <si>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</si>
  <si>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</si>
  <si>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</si>
  <si>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</si>
  <si>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</si>
  <si>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</si>
  <si>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</si>
  <si>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</si>
  <si>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</si>
  <si>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</si>
  <si>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</si>
  <si>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</si>
  <si>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</si>
  <si>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</si>
  <si>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</si>
  <si>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</si>
  <si>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</si>
  <si>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</si>
  <si>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</si>
  <si>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</si>
  <si>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</si>
  <si>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</si>
  <si>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</si>
  <si>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</si>
  <si>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</si>
  <si>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</si>
  <si>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</si>
  <si>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</si>
  <si>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</si>
  <si>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</si>
  <si>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</si>
  <si>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</si>
  <si>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</si>
  <si>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</si>
  <si>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</si>
  <si>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</si>
  <si>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</si>
  <si>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</si>
  <si>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</si>
  <si>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</si>
  <si>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</si>
  <si>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</si>
  <si>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</si>
  <si>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</si>
  <si>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</si>
  <si>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</si>
  <si>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</si>
  <si>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</si>
  <si>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</si>
  <si>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</si>
  <si>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</si>
  <si>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</si>
  <si>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</si>
  <si>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</si>
  <si>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</si>
  <si>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</si>
  <si>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</si>
  <si>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</si>
  <si>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</si>
  <si>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</si>
  <si>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</si>
  <si>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</si>
  <si>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</si>
  <si>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</si>
  <si>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</si>
  <si>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</si>
  <si>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</si>
  <si>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</si>
  <si>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</si>
  <si>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</si>
  <si>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</si>
  <si>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</si>
  <si>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</si>
  <si>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</si>
  <si>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</si>
  <si>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</si>
  <si>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</si>
  <si>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</si>
  <si>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</si>
  <si>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</si>
  <si>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</si>
  <si>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</si>
  <si>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</si>
  <si>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</si>
  <si>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</si>
  <si>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</si>
  <si>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</si>
  <si>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</si>
  <si>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</si>
  <si>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</si>
  <si>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</si>
  <si>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</si>
  <si>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</si>
  <si>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</si>
  <si>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</si>
  <si>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</si>
  <si>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</si>
  <si>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</si>
  <si>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</si>
  <si>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</si>
  <si>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</si>
  <si>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</si>
  <si>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</si>
  <si>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</si>
  <si>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</si>
  <si>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</si>
  <si>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</si>
  <si>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</si>
  <si>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</si>
  <si>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</si>
  <si>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</si>
  <si>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</si>
  <si>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</si>
  <si>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</si>
  <si>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</si>
  <si>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</si>
  <si>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</si>
  <si>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</si>
  <si>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</si>
  <si>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</si>
  <si>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</si>
  <si>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</si>
  <si>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</si>
  <si>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</si>
  <si>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</si>
  <si>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</si>
  <si>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</si>
  <si>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</si>
  <si>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</si>
  <si>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</si>
  <si>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</si>
  <si>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</si>
  <si>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</si>
  <si>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</si>
  <si>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</si>
  <si>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</si>
  <si>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</si>
  <si>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</si>
  <si>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</si>
  <si>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</si>
  <si>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</si>
  <si>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</si>
  <si>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</si>
  <si>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</si>
  <si>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</si>
  <si>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</si>
  <si>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</si>
  <si>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</si>
  <si>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</si>
  <si>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</si>
  <si>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</si>
  <si>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</si>
  <si>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</si>
  <si>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</si>
  <si>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</si>
  <si>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</si>
  <si>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</si>
  <si>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</si>
  <si>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</si>
  <si>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</si>
  <si>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</si>
  <si>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</si>
  <si>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</si>
  <si>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</si>
  <si>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</si>
  <si>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</si>
  <si>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</si>
  <si>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</si>
  <si>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</si>
  <si>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</si>
  <si>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</si>
  <si>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</si>
  <si>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</si>
  <si>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</si>
  <si>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</si>
  <si>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</si>
  <si>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</si>
  <si>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</si>
  <si>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</si>
  <si>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</si>
  <si>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</si>
  <si>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</si>
  <si>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</si>
  <si>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</si>
  <si>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</si>
  <si>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</si>
  <si>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</si>
  <si>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</si>
  <si>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</si>
  <si>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</si>
  <si>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</si>
  <si>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</si>
  <si>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</si>
  <si>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</si>
  <si>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</si>
  <si>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</si>
  <si>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</si>
  <si>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</si>
  <si>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</si>
  <si>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</si>
  <si>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</si>
  <si>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</si>
  <si>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</si>
  <si>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</si>
  <si>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</si>
  <si>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</si>
  <si>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</si>
  <si>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</si>
  <si>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</si>
  <si>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</si>
  <si>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</si>
  <si>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</si>
  <si>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</si>
  <si>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</si>
  <si>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</si>
  <si>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</si>
  <si>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</si>
  <si>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</si>
  <si>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</si>
  <si>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</si>
  <si>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</si>
  <si>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</si>
  <si>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</si>
  <si>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</si>
  <si>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</si>
  <si>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</si>
  <si>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</si>
  <si>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</si>
  <si>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</si>
  <si>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</si>
  <si>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</si>
  <si>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</si>
  <si>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</si>
  <si>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</si>
  <si>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</si>
  <si>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</si>
  <si>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</si>
  <si>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</si>
  <si>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</si>
  <si>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</si>
  <si>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</si>
  <si>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</si>
  <si>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</si>
  <si>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</si>
  <si>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</si>
  <si>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</si>
  <si>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</si>
  <si>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</si>
  <si>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</si>
  <si>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</si>
  <si>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</si>
  <si>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</si>
  <si>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</si>
  <si>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</si>
  <si>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</si>
  <si>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</si>
  <si>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</si>
  <si>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</si>
  <si>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</si>
  <si>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</si>
  <si>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</si>
  <si>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</si>
  <si>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</si>
  <si>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</si>
  <si>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</si>
  <si>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</si>
  <si>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</si>
  <si>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</si>
  <si>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</si>
  <si>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</si>
  <si>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</si>
  <si>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</si>
  <si>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</si>
  <si>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</si>
  <si>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</si>
  <si>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</si>
  <si>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</si>
  <si>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</si>
  <si>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</si>
  <si>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</si>
  <si>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</si>
  <si>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</si>
  <si>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</si>
  <si>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</si>
  <si>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</si>
  <si>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</si>
  <si>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</si>
  <si>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</si>
  <si>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</si>
  <si>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</si>
  <si>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</si>
  <si>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</si>
  <si>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</si>
  <si>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</si>
  <si>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</si>
  <si>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</si>
  <si>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</si>
  <si>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</si>
  <si>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</si>
  <si>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</si>
  <si>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</si>
  <si>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</si>
  <si>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</si>
  <si>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</si>
  <si>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</si>
  <si>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</si>
  <si>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</si>
  <si>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</si>
  <si>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</si>
  <si>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</si>
  <si>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</si>
  <si>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</si>
  <si>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</si>
  <si>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</si>
  <si>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</si>
  <si>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</si>
  <si>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</si>
  <si>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</si>
  <si>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</si>
  <si>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</si>
  <si>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</si>
  <si>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</si>
  <si>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</si>
  <si>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</si>
  <si>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</si>
  <si>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</si>
  <si>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</si>
  <si>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</si>
  <si>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</si>
  <si>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</si>
  <si>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</si>
  <si>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</si>
  <si>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</si>
  <si>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</si>
  <si>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</si>
  <si>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</si>
  <si>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</si>
  <si>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</si>
  <si>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</si>
  <si>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</si>
  <si>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</si>
  <si>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</si>
  <si>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</si>
  <si>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</si>
  <si>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</si>
  <si>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</si>
  <si>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</si>
  <si>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</si>
  <si>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</si>
  <si>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</si>
  <si>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</si>
  <si>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</si>
  <si>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</si>
  <si>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</si>
  <si>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</si>
  <si>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</si>
  <si>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</si>
  <si>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</si>
  <si>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</si>
  <si>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</si>
  <si>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</si>
  <si>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</si>
  <si>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</si>
  <si>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</si>
  <si>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</si>
  <si>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</si>
  <si>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</si>
  <si>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</si>
  <si>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</si>
  <si>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</si>
  <si>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</si>
  <si>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</si>
  <si>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</si>
  <si>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</si>
  <si>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</si>
  <si>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</si>
  <si>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</si>
  <si>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</si>
  <si>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</si>
  <si>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</si>
  <si>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</si>
  <si>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</si>
  <si>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</si>
  <si>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</si>
  <si>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</si>
  <si>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</si>
  <si>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</si>
  <si>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</si>
  <si>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</si>
  <si>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</si>
  <si>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</si>
  <si>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</si>
  <si>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</si>
  <si>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</si>
  <si>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</si>
  <si>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</si>
  <si>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</si>
  <si>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</si>
  <si>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</si>
  <si>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</si>
  <si>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</si>
  <si>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</si>
  <si>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</si>
  <si>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</si>
  <si>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</si>
  <si>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</si>
  <si>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</si>
  <si>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</si>
  <si>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</si>
  <si>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</si>
  <si>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</si>
  <si>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</si>
  <si>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</si>
  <si>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</si>
  <si>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</si>
  <si>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</si>
  <si>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</si>
  <si>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</si>
  <si>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</si>
  <si>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</si>
  <si>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</si>
  <si>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</si>
  <si>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</si>
  <si>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</si>
  <si>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</si>
  <si>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</si>
  <si>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</si>
  <si>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</si>
  <si>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</si>
  <si>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</si>
  <si>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</si>
  <si>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</si>
  <si>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</si>
  <si>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</si>
  <si>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</si>
  <si>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</si>
  <si>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</si>
  <si>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</si>
  <si>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</si>
  <si>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</si>
  <si>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</si>
  <si>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</si>
  <si>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</si>
  <si>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</si>
  <si>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</si>
  <si>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</si>
  <si>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</si>
  <si>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</si>
  <si>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</si>
  <si>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</si>
  <si>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</si>
  <si>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</si>
  <si>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</si>
  <si>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</si>
  <si>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</si>
  <si>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</si>
  <si>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</si>
  <si>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</si>
  <si>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</si>
  <si>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</si>
  <si>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</si>
  <si>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</si>
  <si>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</si>
  <si>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</si>
  <si>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</si>
  <si>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</si>
  <si>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</si>
  <si>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</si>
  <si>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</si>
  <si>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</si>
  <si>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</si>
  <si>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</si>
  <si>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</si>
  <si>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</si>
  <si>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</si>
  <si>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</si>
  <si>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</si>
  <si>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</si>
  <si>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</si>
  <si>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</si>
  <si>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</si>
  <si>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</si>
  <si>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</si>
  <si>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</si>
  <si>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</si>
  <si>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</si>
  <si>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</si>
  <si>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</si>
  <si>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</si>
  <si>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</si>
  <si>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</si>
  <si>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</si>
  <si>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</si>
  <si>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</si>
  <si>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</si>
  <si>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</si>
  <si>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</si>
  <si>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</si>
  <si>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</si>
  <si>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</si>
  <si>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</si>
  <si>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</si>
  <si>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</si>
  <si>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</si>
  <si>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</si>
  <si>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</si>
  <si>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</si>
  <si>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</si>
  <si>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</si>
  <si>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</si>
  <si>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</si>
  <si>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</si>
  <si>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</si>
  <si>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</si>
  <si>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</si>
  <si>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</si>
  <si>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</si>
  <si>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</si>
  <si>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</si>
  <si>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</si>
  <si>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</si>
  <si>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</si>
  <si>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</si>
  <si>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</si>
  <si>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</si>
  <si>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</si>
  <si>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</si>
  <si>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</si>
  <si>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</si>
  <si>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</si>
  <si>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</si>
  <si>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</si>
  <si>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</si>
  <si>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</si>
  <si>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</si>
  <si>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</si>
  <si>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</si>
  <si>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</si>
  <si>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</si>
  <si>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</si>
  <si>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</si>
  <si>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</si>
  <si>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</si>
  <si>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</si>
  <si>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</si>
  <si>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</si>
  <si>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</si>
  <si>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</si>
  <si>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</si>
  <si>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</si>
  <si>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</si>
  <si>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</si>
  <si>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</si>
  <si>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</si>
  <si>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</si>
  <si>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</si>
  <si>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</si>
  <si>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</si>
  <si>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</si>
  <si>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</si>
  <si>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</si>
  <si>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</si>
  <si>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</si>
  <si>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</si>
  <si>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</si>
  <si>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</si>
  <si>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</si>
  <si>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</si>
  <si>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</si>
  <si>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</si>
  <si>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</si>
  <si>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</si>
  <si>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</si>
  <si>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</si>
  <si>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</si>
  <si>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</si>
  <si>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</si>
  <si>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</si>
  <si>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</si>
  <si>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</si>
  <si>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</si>
  <si>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</si>
  <si>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</si>
  <si>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</si>
  <si>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</si>
  <si>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</si>
  <si>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</si>
  <si>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</si>
  <si>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</si>
  <si>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</si>
  <si>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</si>
  <si>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</si>
  <si>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</si>
  <si>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</si>
  <si>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</si>
  <si>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</si>
  <si>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</si>
  <si>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</si>
  <si>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</si>
  <si>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</si>
  <si>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</si>
  <si>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</si>
  <si>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</si>
  <si>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</si>
  <si>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</si>
  <si>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</si>
  <si>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</si>
  <si>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</si>
  <si>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</si>
  <si>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</si>
  <si>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</si>
  <si>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</si>
  <si>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</si>
  <si>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</si>
  <si>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</si>
  <si>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</si>
  <si>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</si>
  <si>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</si>
  <si>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</si>
  <si>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</si>
  <si>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</si>
  <si>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</si>
  <si>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</si>
  <si>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</si>
  <si>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</si>
  <si>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</si>
  <si>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</si>
  <si>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</si>
  <si>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</si>
  <si>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</si>
  <si>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</si>
  <si>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</si>
  <si>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</si>
  <si>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</si>
  <si>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</si>
  <si>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</si>
  <si>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</si>
  <si>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</si>
  <si>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</si>
  <si>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</si>
  <si>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</si>
  <si>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</si>
  <si>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</si>
  <si>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</si>
  <si>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</si>
  <si>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</si>
  <si>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</si>
  <si>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</si>
  <si>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</si>
  <si>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</si>
  <si>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</si>
  <si>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</si>
  <si>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</si>
  <si>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</si>
  <si>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</si>
  <si>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</si>
  <si>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</si>
  <si>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</si>
  <si>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</si>
  <si>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</si>
  <si>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</si>
  <si>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</si>
  <si>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</si>
  <si>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</si>
  <si>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</si>
  <si>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</si>
  <si>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</si>
  <si>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</si>
  <si>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</si>
  <si>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</si>
  <si>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</si>
  <si>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</si>
  <si>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</si>
  <si>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</si>
  <si>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</si>
  <si>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</si>
  <si>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</si>
  <si>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</si>
  <si>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</si>
  <si>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</si>
  <si>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</si>
  <si>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</si>
  <si>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</si>
  <si>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</si>
  <si>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</si>
  <si>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</si>
  <si>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</si>
  <si>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</si>
  <si>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</si>
  <si>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</si>
  <si>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</si>
  <si>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</si>
  <si>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</si>
  <si>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</si>
  <si>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</si>
  <si>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</si>
  <si>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</si>
  <si>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</si>
  <si>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</si>
  <si>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</si>
  <si>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</si>
  <si>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</si>
  <si>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</si>
  <si>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</si>
  <si>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</si>
  <si>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</si>
  <si>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</si>
  <si>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</si>
  <si>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</si>
  <si>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</si>
  <si>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</si>
  <si>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</si>
  <si>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</si>
  <si>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</si>
  <si>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</si>
  <si>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</si>
  <si>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</si>
  <si>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</si>
  <si>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</si>
  <si>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</si>
  <si>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</si>
  <si>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</si>
  <si>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</si>
  <si>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</si>
  <si>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</si>
  <si>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</si>
  <si>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</si>
  <si>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</si>
  <si>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</si>
  <si>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</si>
  <si>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</si>
  <si>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</si>
  <si>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</si>
  <si>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</si>
  <si>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</si>
  <si>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</si>
  <si>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</si>
  <si>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</si>
  <si>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</si>
  <si>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</si>
  <si>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</si>
  <si>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</si>
  <si>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</si>
  <si>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</si>
  <si>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</si>
  <si>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</si>
  <si>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</si>
  <si>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</si>
  <si>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</si>
  <si>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</si>
  <si>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</si>
  <si>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</si>
  <si>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</si>
  <si>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</si>
  <si>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</si>
  <si>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</si>
  <si>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</si>
  <si>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</si>
  <si>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</si>
  <si>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</si>
  <si>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</si>
  <si>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</si>
  <si>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</si>
  <si>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</si>
  <si>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</si>
  <si>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</si>
  <si>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</si>
  <si>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</si>
  <si>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</si>
  <si>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</si>
  <si>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</si>
  <si>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</si>
  <si>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</si>
  <si>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</si>
  <si>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</si>
  <si>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</si>
  <si>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</si>
  <si>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</si>
  <si>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</si>
  <si>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</si>
  <si>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</si>
  <si>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</si>
  <si>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</si>
  <si>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</si>
  <si>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</si>
  <si>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</si>
  <si>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</si>
  <si>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</si>
  <si>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</si>
  <si>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</si>
  <si>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</si>
  <si>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</si>
  <si>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</si>
  <si>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</si>
  <si>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</si>
  <si>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</si>
  <si>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</si>
  <si>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</si>
  <si>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</si>
  <si>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</si>
  <si>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</si>
  <si>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</si>
  <si>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</si>
  <si>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</si>
  <si>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</si>
  <si>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</si>
  <si>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</si>
  <si>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</si>
  <si>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</si>
  <si>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</si>
  <si>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</si>
  <si>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</si>
  <si>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</si>
  <si>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</si>
  <si>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</si>
  <si>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</si>
  <si>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</si>
  <si>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</si>
  <si>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</si>
  <si>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</si>
  <si>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</si>
  <si>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</si>
  <si>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</si>
  <si>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</si>
  <si>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</si>
  <si>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</si>
  <si>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</si>
  <si>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</si>
  <si>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</si>
  <si>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</si>
  <si>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</si>
  <si>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</si>
  <si>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</si>
  <si>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</si>
  <si>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</si>
  <si>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</si>
  <si>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</si>
  <si>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</si>
  <si>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</si>
  <si>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</si>
  <si>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</si>
  <si>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</si>
  <si>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</si>
  <si>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</si>
  <si>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</si>
  <si>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</si>
  <si>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</si>
  <si>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</si>
  <si>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</si>
  <si>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</si>
  <si>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</si>
  <si>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</si>
  <si>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</si>
  <si>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</si>
  <si>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</si>
  <si>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</si>
  <si>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</si>
  <si>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</si>
  <si>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</si>
  <si>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</si>
  <si>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</si>
  <si>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</si>
  <si>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</si>
  <si>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</si>
  <si>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</si>
  <si>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</si>
  <si>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</si>
  <si>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</si>
  <si>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</si>
  <si>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</si>
  <si>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</si>
  <si>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</si>
  <si>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</si>
  <si>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</si>
  <si>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</si>
  <si>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</si>
  <si>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</si>
  <si>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</si>
  <si>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</si>
  <si>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</si>
  <si>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</si>
  <si>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</si>
  <si>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</si>
  <si>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</si>
  <si>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</si>
  <si>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</si>
  <si>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</si>
  <si>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</si>
  <si>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</si>
  <si>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</si>
  <si>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</si>
  <si>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</si>
  <si>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</si>
  <si>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</si>
  <si>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</si>
  <si>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</si>
  <si>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</si>
  <si>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</si>
  <si>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</si>
  <si>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</si>
  <si>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</si>
  <si>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</si>
  <si>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</si>
  <si>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</si>
  <si>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</si>
  <si>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</si>
  <si>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</si>
  <si>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</si>
  <si>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</si>
  <si>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</si>
  <si>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</si>
  <si>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</si>
  <si>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</si>
  <si>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</si>
  <si>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</si>
  <si>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</si>
  <si>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</si>
  <si>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</si>
  <si>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</si>
  <si>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</si>
  <si>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</si>
  <si>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</si>
  <si>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</si>
  <si>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</si>
  <si>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</si>
  <si>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</si>
  <si>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</si>
  <si>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</si>
  <si>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</si>
  <si>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</si>
  <si>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</si>
  <si>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</si>
  <si>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</si>
  <si>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</si>
  <si>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</si>
  <si>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</si>
  <si>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</si>
  <si>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</si>
  <si>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</si>
  <si>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</si>
  <si>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</si>
  <si>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</si>
  <si>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</si>
  <si>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</si>
  <si>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</si>
  <si>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</si>
  <si>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</si>
  <si>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</si>
  <si>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</si>
  <si>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</si>
  <si>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</si>
  <si>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</si>
  <si>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</si>
  <si>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</si>
  <si>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</si>
  <si>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</si>
  <si>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</si>
  <si>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</si>
  <si>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</si>
  <si>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</si>
  <si>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</si>
  <si>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</si>
  <si>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</si>
  <si>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</si>
  <si>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</si>
  <si>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</si>
  <si>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</si>
  <si>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</si>
  <si>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</si>
  <si>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</si>
  <si>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</si>
  <si>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</si>
  <si>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</si>
  <si>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</si>
  <si>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</si>
  <si>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</si>
  <si>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</si>
  <si>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</si>
  <si>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</si>
  <si>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</si>
  <si>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</si>
  <si>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</si>
  <si>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</si>
  <si>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</si>
  <si>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</si>
  <si>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</si>
  <si>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</si>
  <si>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</si>
  <si>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</si>
  <si>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</si>
  <si>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</si>
  <si>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</si>
  <si>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</si>
  <si>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</si>
  <si>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</si>
  <si>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</si>
  <si>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</si>
  <si>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</si>
  <si>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</si>
  <si>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</si>
  <si>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</si>
  <si>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</si>
  <si>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</si>
  <si>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</si>
  <si>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</si>
  <si>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</si>
  <si>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</si>
  <si>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</si>
  <si>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</si>
  <si>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</si>
  <si>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</si>
  <si>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</si>
  <si>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</si>
  <si>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</si>
  <si>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</si>
  <si>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</si>
  <si>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</si>
  <si>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</si>
  <si>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</si>
  <si>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</si>
  <si>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</si>
  <si>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</si>
  <si>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</si>
  <si>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</si>
  <si>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</si>
  <si>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</si>
  <si>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</si>
  <si>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</si>
  <si>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</si>
  <si>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</si>
  <si>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</si>
  <si>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</si>
  <si>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</si>
  <si>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</si>
  <si>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</si>
  <si>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</si>
  <si>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</si>
  <si>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</si>
  <si>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</si>
  <si>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</si>
  <si>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</si>
  <si>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</si>
  <si>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</si>
  <si>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</si>
  <si>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</si>
  <si>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</si>
  <si>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</si>
  <si>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</si>
  <si>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</si>
  <si>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</si>
  <si>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</si>
  <si>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</si>
  <si>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</si>
  <si>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</si>
  <si>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</si>
  <si>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</si>
  <si>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</si>
  <si>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</si>
  <si>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</si>
  <si>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</si>
  <si>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</si>
  <si>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</si>
  <si>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</si>
  <si>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</si>
  <si>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</si>
  <si>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</si>
  <si>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</si>
  <si>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</si>
  <si>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</si>
  <si>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</si>
  <si>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</si>
  <si>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</si>
  <si>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</si>
  <si>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</si>
  <si>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</si>
  <si>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</si>
  <si>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</si>
  <si>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</si>
  <si>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</si>
  <si>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</si>
  <si>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</si>
  <si>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</si>
  <si>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</si>
  <si>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</si>
  <si>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</si>
  <si>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</si>
  <si>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</si>
  <si>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</si>
  <si>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</si>
  <si>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</si>
  <si>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</si>
  <si>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</si>
  <si>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</si>
  <si>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</si>
  <si>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</si>
  <si>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</si>
  <si>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</si>
  <si>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</si>
  <si>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</si>
  <si>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</si>
  <si>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</si>
  <si>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</si>
  <si>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</si>
  <si>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</si>
  <si>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</si>
  <si>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</si>
  <si>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</si>
  <si>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</si>
  <si>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</si>
  <si>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</si>
  <si>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</si>
  <si>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</si>
  <si>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</si>
  <si>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</si>
  <si>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</si>
  <si>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</si>
  <si>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</si>
  <si>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</si>
  <si>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</si>
  <si>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</si>
  <si>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</si>
  <si>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</si>
  <si>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</si>
  <si>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</si>
  <si>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</si>
  <si>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</si>
  <si>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</si>
  <si>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</si>
  <si>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</si>
  <si>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</si>
  <si>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</si>
  <si>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</si>
  <si>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</si>
  <si>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</si>
  <si>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</si>
  <si>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</si>
  <si>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</si>
  <si>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</si>
  <si>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</si>
  <si>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</si>
  <si>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</si>
  <si>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</si>
  <si>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</si>
  <si>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</si>
  <si>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</si>
  <si>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</si>
  <si>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</si>
  <si>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</si>
  <si>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</si>
  <si>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</si>
  <si>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</si>
  <si>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</si>
  <si>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</si>
  <si>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</si>
  <si>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</si>
  <si>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</si>
  <si>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</si>
  <si>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</si>
  <si>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</si>
  <si>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</si>
  <si>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</si>
  <si>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</si>
  <si>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</si>
  <si>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</si>
  <si>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</si>
  <si>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</si>
  <si>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</si>
  <si>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</si>
  <si>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</si>
  <si>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</si>
  <si>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</si>
  <si>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</si>
  <si>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</si>
  <si>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</si>
  <si>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</si>
  <si>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</si>
  <si>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</si>
  <si>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</si>
  <si>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</si>
  <si>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</si>
  <si>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</si>
  <si>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</si>
  <si>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</si>
  <si>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</si>
  <si>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</si>
  <si>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</si>
  <si>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</si>
  <si>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</si>
  <si>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</si>
  <si>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</si>
  <si>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</si>
  <si>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</si>
  <si>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</si>
  <si>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</si>
  <si>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</si>
  <si>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</si>
  <si>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</si>
  <si>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</si>
  <si>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</si>
  <si>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</si>
  <si>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</si>
  <si>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</si>
  <si>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</si>
  <si>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</si>
  <si>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</si>
  <si>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</si>
  <si>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</si>
  <si>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</si>
  <si>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</si>
  <si>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</si>
  <si>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</si>
  <si>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</si>
  <si>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</si>
  <si>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</si>
  <si>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</si>
  <si>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</si>
  <si>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</si>
  <si>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</si>
  <si>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</si>
  <si>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</si>
  <si>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</si>
  <si>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</si>
  <si>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</si>
  <si>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</si>
  <si>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</si>
  <si>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</si>
  <si>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</si>
  <si>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</si>
  <si>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</si>
  <si>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</si>
  <si>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</si>
  <si>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</si>
  <si>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</si>
  <si>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</si>
  <si>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</si>
  <si>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</si>
  <si>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</si>
  <si>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</si>
  <si>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</si>
  <si>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</si>
  <si>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</si>
  <si>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</si>
  <si>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</si>
  <si>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</si>
  <si>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</si>
  <si>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</si>
  <si>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</si>
  <si>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</si>
  <si>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</si>
  <si>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</si>
  <si>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</si>
  <si>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</si>
  <si>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</si>
  <si>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</si>
  <si>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</si>
  <si>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</si>
  <si>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</si>
  <si>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</si>
  <si>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</si>
  <si>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</si>
  <si>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</si>
  <si>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</si>
  <si>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</si>
  <si>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</si>
  <si>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</si>
  <si>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</si>
  <si>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</si>
  <si>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</si>
  <si>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</si>
  <si>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</si>
  <si>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</si>
  <si>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</si>
  <si>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</si>
  <si>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</si>
  <si>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</si>
  <si>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</si>
  <si>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</si>
  <si>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</si>
  <si>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</si>
  <si>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</si>
  <si>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</si>
  <si>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</si>
  <si>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</si>
  <si>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</si>
  <si>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</si>
  <si>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</si>
  <si>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</si>
  <si>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</si>
  <si>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</si>
  <si>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</si>
  <si>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</si>
  <si>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</si>
  <si>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</si>
  <si>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</si>
  <si>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</si>
  <si>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</si>
  <si>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</si>
  <si>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</si>
  <si>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</si>
  <si>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</si>
  <si>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</si>
  <si>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</si>
  <si>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</si>
  <si>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</si>
  <si>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</si>
  <si>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</si>
  <si>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</si>
  <si>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</si>
  <si>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</si>
  <si>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</si>
  <si>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</si>
  <si>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</si>
  <si>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</si>
  <si>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</si>
  <si>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</si>
  <si>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</si>
  <si>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</si>
  <si>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</si>
  <si>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</si>
  <si>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</si>
  <si>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</si>
  <si>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</si>
  <si>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</si>
  <si>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</si>
  <si>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</si>
  <si>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</si>
  <si>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</si>
  <si>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</si>
  <si>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</si>
  <si>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</si>
  <si>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</si>
  <si>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</si>
  <si>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</si>
  <si>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</si>
  <si>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</si>
  <si>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</si>
  <si>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</si>
  <si>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</si>
  <si>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</si>
  <si>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</si>
  <si>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</si>
  <si>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</si>
  <si>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</si>
  <si>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</si>
  <si>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</si>
  <si>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</si>
  <si>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</si>
  <si>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</si>
  <si>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</si>
  <si>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</si>
  <si>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</si>
  <si>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</si>
  <si>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</si>
  <si>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</si>
  <si>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</si>
  <si>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</si>
  <si>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</si>
  <si>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</si>
  <si>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</si>
  <si>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</si>
  <si>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</si>
  <si>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</si>
  <si>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</si>
  <si>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</si>
  <si>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</si>
  <si>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</si>
  <si>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</si>
  <si>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</si>
  <si>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</si>
  <si>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</si>
  <si>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</si>
  <si>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</si>
  <si>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</si>
  <si>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</si>
  <si>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</si>
  <si>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</si>
  <si>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</si>
  <si>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</si>
  <si>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</si>
  <si>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</si>
  <si>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</si>
  <si>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</si>
  <si>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</si>
  <si>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</si>
  <si>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</si>
  <si>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</si>
  <si>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</si>
  <si>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</si>
  <si>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</si>
  <si>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</si>
  <si>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</si>
  <si>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</si>
  <si>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</si>
  <si>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</si>
  <si>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</si>
  <si>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</si>
  <si>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</si>
  <si>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</si>
  <si>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</si>
  <si>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</si>
  <si>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</si>
  <si>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</si>
  <si>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</si>
  <si>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</si>
  <si>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</si>
  <si>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</si>
  <si>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</si>
  <si>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</si>
  <si>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</si>
  <si>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</si>
  <si>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</si>
  <si>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</si>
  <si>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</si>
  <si>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</si>
  <si>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</si>
  <si>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</si>
  <si>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</si>
  <si>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</si>
  <si>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</si>
  <si>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</si>
  <si>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</si>
  <si>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</si>
  <si>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</si>
  <si>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</si>
  <si>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</si>
  <si>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</si>
  <si>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</si>
  <si>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</si>
  <si>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</si>
  <si>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</si>
  <si>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</si>
  <si>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</si>
  <si>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</si>
  <si>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</si>
  <si>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</si>
  <si>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</si>
  <si>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</si>
  <si>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</si>
  <si>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</si>
  <si>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</si>
  <si>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</si>
  <si>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</si>
  <si>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</si>
  <si>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</si>
  <si>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</si>
  <si>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</si>
  <si>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</si>
  <si>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</si>
  <si>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</si>
  <si>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</si>
  <si>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</si>
  <si>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</si>
  <si>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</si>
  <si>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</si>
  <si>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</si>
  <si>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</si>
  <si>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</si>
  <si>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</si>
  <si>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</si>
  <si>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</si>
  <si>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</si>
  <si>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</si>
  <si>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</si>
  <si>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</si>
  <si>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</si>
  <si>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</si>
  <si>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</si>
  <si>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</si>
  <si>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</si>
  <si>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</si>
  <si>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</si>
  <si>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</si>
  <si>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</si>
  <si>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</si>
  <si>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</si>
  <si>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</si>
  <si>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</si>
  <si>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</si>
  <si>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</si>
  <si>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</si>
  <si>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</si>
  <si>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</si>
  <si>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</si>
  <si>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</si>
  <si>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</si>
  <si>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</si>
  <si>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</si>
  <si>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</si>
  <si>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</si>
  <si>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</si>
  <si>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</si>
  <si>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</si>
  <si>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</si>
  <si>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</si>
  <si>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</si>
  <si>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</si>
  <si>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</si>
  <si>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</si>
  <si>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</si>
  <si>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</si>
  <si>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</si>
  <si>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</si>
  <si>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</si>
  <si>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</si>
  <si>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</si>
  <si>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</si>
  <si>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</si>
  <si>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</si>
  <si>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</si>
  <si>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</si>
  <si>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</si>
  <si>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</si>
  <si>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</si>
  <si>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</si>
  <si>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</si>
  <si>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</si>
  <si>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</si>
  <si>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</si>
  <si>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</si>
  <si>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</si>
  <si>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</si>
  <si>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</si>
  <si>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</si>
  <si>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</si>
  <si>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</si>
  <si>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</si>
  <si>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</si>
  <si>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</si>
  <si>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</si>
  <si>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</si>
  <si>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</si>
  <si>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</si>
  <si>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</si>
  <si>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</si>
  <si>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</si>
  <si>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</si>
  <si>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</si>
  <si>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</si>
  <si>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</si>
  <si>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</si>
  <si>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</si>
  <si>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</si>
  <si>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</si>
  <si>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</si>
  <si>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</si>
  <si>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</si>
  <si>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</si>
  <si>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</si>
  <si>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</si>
  <si>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</si>
  <si>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</si>
  <si>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</si>
  <si>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</si>
  <si>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</si>
  <si>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</si>
  <si>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</si>
  <si>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</si>
  <si>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</si>
  <si>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</si>
  <si>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</si>
  <si>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</si>
  <si>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</si>
  <si>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</si>
  <si>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</si>
  <si>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</si>
  <si>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</si>
  <si>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</si>
  <si>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</si>
  <si>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</si>
  <si>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</si>
  <si>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</si>
  <si>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</si>
  <si>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</si>
  <si>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</si>
  <si>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</si>
  <si>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</si>
  <si>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</si>
  <si>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</si>
  <si>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</si>
  <si>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</si>
  <si>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</si>
  <si>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</si>
  <si>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</si>
  <si>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</si>
  <si>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</si>
  <si>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</si>
  <si>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</si>
  <si>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</si>
  <si>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</si>
  <si>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</si>
  <si>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</si>
  <si>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</si>
  <si>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</si>
  <si>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</si>
  <si>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</si>
  <si>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</si>
  <si>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</si>
  <si>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</si>
  <si>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</si>
  <si>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</si>
  <si>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</si>
  <si>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</si>
  <si>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</si>
  <si>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</si>
  <si>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</si>
  <si>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</si>
  <si>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</si>
  <si>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</si>
  <si>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</si>
  <si>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</si>
  <si>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</si>
  <si>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</si>
  <si>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</si>
  <si>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</si>
  <si>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</si>
  <si>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</si>
  <si>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</si>
  <si>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</si>
  <si>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</si>
  <si>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</si>
  <si>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</si>
  <si>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</si>
  <si>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</si>
  <si>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</si>
  <si>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</si>
  <si>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</si>
  <si>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</si>
  <si>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</si>
  <si>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</si>
  <si>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</si>
  <si>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</si>
  <si>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</si>
  <si>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</si>
  <si>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</si>
  <si>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</si>
  <si>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</si>
  <si>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</si>
  <si>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</si>
  <si>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</si>
  <si>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</si>
  <si>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</si>
  <si>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</si>
  <si>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</si>
  <si>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</si>
  <si>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</si>
  <si>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</si>
  <si>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</si>
  <si>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</si>
  <si>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</si>
  <si>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</si>
  <si>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</si>
  <si>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</si>
  <si>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</si>
  <si>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</si>
  <si>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</si>
  <si>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</si>
  <si>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</si>
  <si>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</si>
  <si>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</si>
  <si>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</si>
  <si>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</si>
  <si>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</si>
  <si>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</si>
  <si>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</si>
  <si>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</si>
  <si>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</si>
  <si>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</si>
  <si>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</si>
  <si>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</si>
  <si>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</si>
  <si>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</si>
  <si>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</si>
  <si>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</si>
  <si>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</si>
  <si>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</si>
  <si>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</si>
  <si>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</si>
  <si>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</si>
  <si>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</si>
  <si>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</si>
  <si>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</si>
  <si>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</si>
  <si>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</si>
  <si>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</si>
  <si>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</si>
  <si>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</si>
  <si>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</si>
  <si>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</si>
  <si>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</si>
  <si>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</si>
  <si>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</si>
  <si>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</si>
  <si>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</si>
  <si>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</si>
  <si>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</si>
  <si>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</si>
  <si>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</si>
  <si>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</si>
  <si>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</si>
  <si>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</si>
  <si>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</si>
  <si>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</si>
  <si>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</si>
  <si>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</si>
  <si>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</si>
  <si>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</si>
  <si>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</si>
  <si>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</si>
  <si>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</si>
  <si>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</si>
  <si>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</si>
  <si>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</si>
  <si>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</si>
  <si>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</si>
  <si>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</si>
  <si>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</si>
  <si>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</si>
  <si>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</si>
  <si>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</si>
  <si>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</si>
  <si>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</si>
  <si>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</si>
  <si>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</si>
  <si>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</si>
  <si>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</si>
  <si>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</si>
  <si>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</si>
  <si>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</si>
  <si>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</si>
  <si>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</si>
  <si>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</si>
  <si>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</si>
  <si>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</si>
  <si>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</si>
  <si>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</si>
  <si>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</si>
  <si>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</si>
  <si>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</si>
  <si>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</si>
  <si>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</si>
  <si>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</si>
  <si>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</si>
  <si>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</si>
  <si>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</si>
  <si>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</si>
  <si>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</si>
  <si>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</si>
  <si>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</si>
  <si>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</si>
  <si>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</si>
  <si>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</si>
  <si>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</si>
  <si>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</si>
  <si>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</si>
  <si>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</si>
  <si>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</si>
  <si>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</si>
  <si>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</si>
  <si>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</si>
  <si>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</si>
  <si>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</si>
  <si>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</si>
  <si>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</si>
  <si>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</si>
  <si>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</si>
  <si>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</si>
  <si>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</si>
  <si>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</si>
  <si>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</si>
  <si>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</si>
  <si>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</si>
  <si>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</si>
  <si>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</si>
  <si>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</si>
  <si>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</si>
  <si>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</si>
  <si>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</si>
  <si>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</si>
  <si>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</si>
  <si>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</si>
  <si>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</si>
  <si>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</si>
  <si>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</si>
  <si>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</si>
  <si>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</si>
  <si>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</si>
  <si>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</si>
  <si>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</si>
  <si>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</si>
  <si>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</si>
  <si>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</si>
  <si>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</si>
  <si>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</si>
  <si>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</si>
  <si>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</si>
  <si>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</si>
  <si>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</si>
  <si>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</si>
  <si>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</si>
  <si>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</si>
  <si>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</si>
  <si>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</si>
  <si>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</si>
  <si>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</si>
  <si>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</si>
  <si>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</si>
  <si>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</si>
  <si>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</si>
  <si>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</si>
  <si>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</si>
  <si>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</si>
  <si>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</si>
  <si>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</si>
  <si>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</si>
  <si>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</si>
  <si>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</si>
  <si>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</si>
  <si>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</si>
  <si>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</si>
  <si>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</si>
  <si>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</si>
  <si>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</si>
  <si>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</si>
  <si>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</si>
  <si>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</si>
  <si>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</si>
  <si>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</si>
  <si>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</si>
  <si>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</si>
  <si>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</si>
  <si>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</si>
  <si>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</si>
  <si>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</si>
  <si>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</si>
  <si>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</si>
  <si>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</si>
  <si>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</si>
  <si>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</si>
  <si>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</si>
  <si>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</si>
  <si>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</si>
  <si>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</si>
  <si>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</si>
  <si>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</si>
  <si>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</si>
  <si>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</si>
  <si>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</si>
  <si>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</si>
  <si>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</si>
  <si>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</si>
  <si>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</si>
  <si>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</si>
  <si>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</si>
  <si>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</si>
  <si>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</si>
  <si>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</si>
  <si>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</si>
  <si>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</si>
  <si>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</si>
  <si>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</si>
  <si>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</si>
  <si>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</si>
  <si>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</si>
  <si>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</si>
  <si>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</si>
  <si>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</si>
  <si>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</si>
  <si>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</si>
  <si>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</si>
  <si>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</si>
  <si>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</si>
  <si>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</si>
  <si>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</si>
  <si>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</si>
  <si>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</si>
  <si>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</si>
  <si>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</si>
  <si>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</si>
  <si>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</si>
  <si>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</si>
  <si>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</si>
  <si>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</si>
  <si>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</si>
  <si>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</si>
  <si>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</si>
  <si>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</si>
  <si>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</si>
  <si>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</si>
  <si>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</si>
  <si>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</si>
  <si>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</si>
  <si>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</si>
  <si>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</si>
  <si>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</si>
  <si>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</si>
  <si>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</si>
  <si>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</si>
  <si>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</si>
  <si>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</si>
  <si>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</si>
  <si>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</si>
  <si>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</si>
  <si>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</si>
  <si>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</si>
  <si>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</si>
  <si>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</si>
  <si>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</si>
  <si>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</si>
  <si>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</si>
  <si>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</si>
  <si>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</si>
  <si>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</si>
  <si>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</si>
  <si>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</si>
  <si>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</si>
  <si>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</si>
  <si>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</si>
  <si>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</si>
  <si>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</si>
  <si>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</si>
  <si>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</si>
  <si>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</si>
  <si>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</si>
  <si>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</si>
  <si>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</si>
  <si>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</si>
  <si>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</si>
  <si>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</si>
  <si>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</si>
  <si>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</si>
  <si>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</si>
  <si>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</si>
  <si>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</si>
  <si>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</si>
  <si>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</si>
  <si>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</si>
  <si>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</si>
  <si>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</si>
  <si>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</si>
  <si>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</si>
  <si>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</si>
  <si>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</si>
  <si>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</si>
  <si>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</si>
  <si>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</si>
  <si>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</si>
  <si>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</si>
  <si>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</si>
  <si>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</si>
  <si>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</si>
  <si>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</si>
  <si>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</si>
  <si>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</si>
  <si>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</si>
  <si>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</si>
  <si>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</si>
  <si>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</si>
  <si>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</si>
  <si>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</si>
  <si>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</si>
  <si>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</si>
  <si>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</si>
  <si>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</si>
  <si>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</si>
  <si>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</si>
  <si>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</si>
  <si>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</si>
  <si>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</si>
  <si>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</si>
  <si>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</si>
  <si>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</si>
  <si>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</si>
  <si>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</si>
  <si>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</si>
  <si>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</si>
  <si>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</si>
  <si>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</si>
  <si>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</si>
  <si>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</si>
  <si>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</si>
  <si>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</si>
  <si>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</si>
  <si>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</si>
  <si>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</si>
  <si>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</si>
  <si>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</si>
  <si>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</si>
  <si>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</si>
  <si>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</si>
  <si>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</si>
  <si>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</si>
  <si>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</si>
  <si>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</si>
  <si>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</si>
  <si>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</si>
  <si>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</si>
  <si>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</si>
  <si>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</si>
  <si>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</si>
  <si>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</si>
  <si>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</si>
  <si>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</si>
  <si>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</si>
  <si>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</si>
  <si>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</si>
  <si>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</si>
  <si>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</si>
  <si>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</si>
  <si>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</si>
  <si>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</si>
  <si>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</si>
  <si>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</si>
  <si>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</si>
  <si>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</si>
  <si>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</si>
  <si>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</si>
  <si>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</si>
  <si>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</si>
  <si>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</si>
  <si>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</si>
  <si>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</si>
  <si>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</si>
  <si>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</si>
  <si>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</si>
  <si>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</si>
  <si>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</si>
  <si>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</si>
  <si>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</si>
  <si>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</si>
  <si>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</si>
  <si>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</si>
  <si>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</si>
  <si>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</si>
  <si>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</si>
  <si>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</si>
  <si>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</si>
  <si>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</si>
  <si>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</si>
  <si>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</si>
  <si>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</si>
  <si>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</si>
  <si>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</si>
  <si>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</si>
  <si>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</si>
  <si>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</si>
  <si>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</si>
  <si>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</si>
  <si>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</si>
  <si>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</si>
  <si>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</si>
  <si>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</si>
  <si>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</si>
  <si>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</si>
  <si>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</si>
  <si>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</si>
  <si>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</si>
  <si>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</si>
  <si>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</si>
  <si>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</si>
  <si>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</si>
  <si>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</si>
  <si>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</si>
  <si>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</si>
  <si>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</si>
  <si>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</si>
  <si>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</si>
  <si>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</si>
  <si>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</si>
  <si>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</si>
  <si>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</si>
  <si>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</si>
  <si>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</si>
  <si>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</si>
  <si>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</si>
  <si>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</si>
  <si>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</si>
  <si>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</si>
  <si>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</si>
  <si>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</si>
  <si>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</si>
  <si>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</si>
  <si>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</si>
  <si>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</si>
  <si>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</si>
  <si>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</si>
  <si>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</si>
  <si>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</si>
  <si>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</si>
  <si>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</si>
  <si>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</si>
  <si>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</si>
  <si>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</si>
  <si>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</si>
  <si>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</si>
  <si>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</si>
  <si>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</si>
  <si>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</si>
  <si>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</si>
  <si>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</si>
  <si>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</si>
  <si>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</si>
  <si>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</si>
  <si>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</si>
  <si>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</si>
  <si>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</si>
  <si>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</si>
  <si>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</si>
  <si>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</si>
  <si>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</si>
  <si>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</si>
  <si>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</si>
  <si>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</si>
  <si>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</si>
  <si>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</si>
  <si>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</si>
  <si>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</si>
  <si>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</si>
  <si>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</si>
  <si>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</si>
  <si>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</si>
  <si>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</si>
  <si>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</si>
  <si>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</si>
  <si>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</si>
  <si>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</si>
  <si>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</si>
  <si>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</si>
  <si>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</si>
  <si>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</si>
  <si>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</si>
  <si>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</si>
  <si>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</si>
  <si>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</si>
  <si>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</si>
  <si>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</si>
  <si>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</si>
  <si>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</si>
  <si>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</si>
  <si>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</si>
  <si>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</si>
  <si>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</si>
  <si>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</si>
  <si>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</si>
  <si>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</si>
  <si>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</si>
  <si>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</si>
  <si>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</si>
  <si>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</si>
  <si>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</si>
  <si>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</si>
  <si>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</si>
  <si>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</si>
  <si>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</si>
  <si>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</si>
  <si>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</si>
  <si>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</si>
  <si>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</si>
  <si>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</si>
  <si>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</si>
  <si>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</si>
  <si>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</si>
  <si>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</si>
  <si>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</si>
  <si>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</si>
  <si>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</si>
  <si>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</si>
  <si>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</si>
  <si>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</si>
  <si>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</si>
  <si>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</si>
  <si>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</si>
  <si>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</si>
  <si>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</si>
  <si>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</si>
  <si>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</si>
  <si>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</si>
  <si>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</si>
  <si>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</si>
  <si>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</si>
  <si>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</si>
  <si>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</si>
  <si>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</si>
  <si>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</si>
  <si>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</si>
  <si>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</si>
  <si>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</si>
  <si>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</si>
  <si>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</si>
  <si>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</si>
  <si>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</si>
  <si>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</si>
  <si>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</si>
  <si>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</si>
  <si>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</si>
  <si>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</si>
  <si>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</si>
  <si>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</si>
  <si>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</si>
  <si>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</si>
  <si>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</si>
  <si>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</si>
  <si>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</si>
  <si>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</si>
  <si>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</si>
  <si>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</si>
  <si>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</si>
  <si>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</si>
  <si>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</si>
  <si>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</si>
  <si>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</si>
  <si>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</si>
  <si>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</si>
  <si>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</si>
  <si>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</si>
  <si>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</si>
  <si>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</si>
  <si>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</si>
  <si>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</si>
  <si>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</si>
  <si>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</si>
  <si>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</si>
  <si>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</si>
  <si>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</si>
  <si>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</si>
  <si>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</si>
  <si>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</si>
  <si>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</si>
  <si>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</si>
  <si>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</si>
  <si>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</si>
  <si>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</si>
  <si>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</si>
  <si>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</si>
  <si>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</si>
  <si>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</si>
  <si>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</si>
  <si>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</si>
  <si>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</si>
  <si>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</si>
  <si>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</si>
  <si>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</si>
  <si>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</si>
  <si>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</si>
  <si>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</si>
  <si>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</si>
  <si>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</si>
  <si>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</si>
  <si>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</si>
  <si>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</si>
  <si>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</si>
  <si>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</si>
  <si>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</si>
  <si>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</si>
  <si>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</si>
  <si>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</si>
  <si>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</si>
  <si>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</si>
  <si>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</si>
  <si>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</si>
  <si>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</si>
  <si>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</si>
  <si>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</si>
  <si>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</si>
  <si>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</si>
  <si>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</si>
  <si>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</si>
  <si>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</si>
  <si>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</si>
  <si>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</si>
  <si>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</si>
  <si>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</si>
  <si>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</si>
  <si>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</si>
  <si>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</si>
  <si>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</si>
  <si>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</si>
  <si>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</si>
  <si>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</si>
  <si>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</si>
  <si>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</si>
  <si>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</si>
  <si>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</si>
  <si>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</si>
  <si>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</si>
  <si>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</si>
  <si>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</si>
  <si>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</si>
  <si>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</si>
  <si>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</si>
  <si>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</si>
  <si>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</si>
  <si>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</si>
  <si>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</si>
  <si>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</si>
  <si>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</si>
  <si>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</si>
  <si>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</si>
  <si>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</si>
  <si>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</si>
  <si>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</si>
  <si>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</si>
  <si>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</si>
  <si>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</si>
  <si>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</si>
  <si>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</si>
  <si>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</si>
  <si>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</si>
  <si>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</si>
  <si>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</si>
  <si>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</si>
  <si>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</si>
  <si>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</si>
  <si>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</si>
  <si>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</si>
  <si>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</si>
  <si>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</si>
  <si>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</si>
  <si>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</si>
  <si>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</si>
  <si>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</si>
  <si>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</si>
  <si>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</si>
  <si>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</si>
  <si>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</si>
  <si>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</si>
  <si>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</si>
  <si>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</si>
  <si>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</si>
  <si>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</si>
  <si>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</si>
  <si>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</si>
  <si>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</si>
  <si>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</si>
  <si>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</si>
  <si>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</si>
  <si>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</si>
  <si>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</si>
  <si>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</si>
  <si>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</si>
  <si>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</si>
  <si>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</si>
  <si>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</si>
  <si>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</si>
  <si>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</si>
  <si>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</si>
  <si>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</si>
  <si>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</si>
  <si>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</si>
  <si>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</si>
  <si>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</si>
  <si>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</si>
  <si>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</si>
  <si>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</si>
  <si>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</si>
  <si>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</si>
  <si>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</si>
  <si>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</si>
  <si>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</si>
  <si>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</si>
  <si>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</si>
  <si>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</si>
  <si>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</si>
  <si>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</si>
  <si>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</si>
  <si>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</si>
  <si>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</si>
  <si>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</si>
  <si>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</si>
  <si>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</si>
  <si>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</si>
  <si>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</si>
  <si>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</si>
  <si>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</si>
  <si>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</si>
  <si>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</si>
  <si>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</si>
  <si>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</si>
  <si>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</si>
  <si>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</si>
  <si>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</si>
  <si>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</si>
  <si>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</si>
  <si>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</si>
  <si>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</si>
  <si>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</si>
  <si>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</si>
  <si>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</si>
  <si>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</si>
  <si>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</si>
  <si>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</si>
  <si>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</si>
  <si>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</si>
  <si>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</si>
  <si>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</si>
  <si>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</si>
  <si>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</si>
  <si>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</si>
  <si>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</si>
  <si>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</si>
  <si>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</si>
  <si>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</si>
  <si>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</si>
  <si>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</si>
  <si>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</si>
  <si>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</si>
  <si>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</si>
  <si>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</si>
  <si>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</si>
  <si>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</si>
  <si>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</si>
  <si>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</si>
  <si>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</si>
  <si>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</si>
  <si>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</si>
  <si>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</si>
  <si>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</si>
  <si>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</si>
  <si>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</si>
  <si>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</si>
  <si>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</si>
  <si>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</si>
  <si>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</si>
  <si>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</si>
  <si>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</si>
  <si>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</si>
  <si>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</si>
  <si>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</si>
  <si>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</si>
  <si>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</si>
  <si>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</si>
  <si>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</si>
  <si>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</si>
  <si>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</si>
  <si>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</si>
  <si>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</si>
  <si>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</si>
  <si>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</si>
  <si>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</si>
  <si>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</si>
  <si>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</si>
  <si>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</si>
  <si>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</si>
  <si>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</si>
  <si>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</si>
  <si>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</si>
  <si>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</si>
  <si>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</si>
  <si>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</si>
  <si>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</si>
  <si>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</si>
  <si>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</si>
  <si>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</si>
  <si>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</si>
  <si>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</si>
  <si>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</si>
  <si>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</si>
  <si>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</si>
  <si>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</si>
  <si>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</si>
  <si>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</si>
  <si>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</si>
  <si>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</si>
  <si>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</si>
  <si>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</si>
  <si>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</si>
  <si>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</si>
  <si>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</si>
  <si>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</si>
  <si>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</si>
  <si>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</si>
  <si>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</si>
  <si>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</si>
  <si>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</si>
  <si>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</si>
  <si>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</si>
  <si>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</si>
  <si>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</si>
  <si>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</si>
  <si>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</si>
  <si>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</si>
  <si>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</si>
  <si>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</si>
  <si>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</si>
  <si>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</si>
  <si>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</si>
  <si>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</si>
  <si>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</si>
  <si>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</si>
  <si>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</si>
  <si>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</si>
  <si>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</si>
  <si>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</si>
  <si>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</si>
  <si>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</si>
  <si>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</si>
  <si>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</si>
  <si>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</si>
  <si>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</si>
  <si>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</si>
  <si>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</si>
  <si>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</si>
  <si>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</si>
  <si>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</si>
  <si>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</si>
  <si>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</si>
  <si>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</si>
  <si>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</si>
  <si>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</si>
  <si>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</si>
  <si>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</si>
  <si>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</si>
  <si>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</si>
  <si>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</si>
  <si>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</si>
  <si>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</si>
  <si>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</si>
  <si>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</si>
  <si>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</si>
  <si>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</si>
  <si>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</si>
  <si>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</si>
  <si>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</si>
  <si>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</si>
  <si>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</si>
  <si>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</si>
  <si>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</si>
  <si>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</si>
  <si>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</si>
  <si>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</si>
  <si>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</si>
  <si>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</si>
  <si>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</si>
  <si>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</si>
  <si>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</si>
  <si>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</si>
  <si>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</si>
  <si>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</si>
  <si>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</si>
  <si>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</si>
  <si>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</si>
  <si>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</si>
  <si>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</si>
  <si>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</si>
  <si>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</si>
  <si>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</si>
  <si>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</si>
  <si>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</si>
  <si>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</si>
  <si>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</si>
  <si>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</si>
  <si>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</si>
  <si>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</si>
  <si>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</si>
  <si>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</si>
  <si>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</si>
  <si>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</si>
  <si>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</si>
  <si>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</si>
  <si>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</si>
  <si>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</si>
  <si>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</si>
  <si>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</si>
  <si>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</si>
  <si>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</si>
  <si>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</si>
  <si>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</si>
  <si>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</si>
  <si>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</si>
  <si>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</si>
  <si>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</si>
  <si>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</si>
  <si>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</si>
  <si>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</si>
  <si>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</si>
  <si>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</si>
  <si>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</si>
  <si>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</si>
  <si>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</si>
  <si>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</si>
  <si>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</si>
  <si>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</si>
  <si>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</si>
  <si>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</si>
  <si>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</si>
  <si>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</si>
  <si>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</si>
  <si>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</si>
  <si>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</si>
  <si>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</si>
  <si>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</si>
  <si>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</si>
  <si>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</si>
  <si>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</si>
  <si>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</si>
  <si>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</si>
  <si>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</si>
  <si>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</si>
  <si>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</si>
  <si>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</si>
  <si>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</si>
  <si>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</si>
  <si>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</si>
  <si>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</si>
  <si>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</si>
  <si>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</si>
  <si>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</si>
  <si>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</si>
  <si>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</si>
  <si>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</si>
  <si>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</si>
  <si>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</si>
  <si>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</si>
  <si>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</si>
  <si>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</si>
  <si>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</si>
  <si>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</si>
  <si>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</si>
  <si>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</si>
  <si>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</si>
  <si>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</si>
  <si>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</si>
  <si>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</si>
  <si>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</si>
  <si>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</si>
  <si>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</si>
  <si>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</si>
  <si>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</si>
  <si>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</si>
  <si>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</si>
  <si>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</si>
  <si>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</si>
  <si>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</si>
  <si>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</si>
  <si>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</si>
  <si>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</si>
  <si>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</si>
  <si>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</si>
  <si>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</si>
  <si>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</si>
  <si>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</si>
  <si>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</si>
  <si>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</si>
  <si>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</si>
  <si>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</si>
  <si>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</si>
  <si>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</si>
  <si>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</si>
  <si>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</si>
  <si>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</si>
  <si>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</si>
  <si>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</si>
  <si>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</si>
  <si>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</si>
  <si>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</si>
  <si>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</si>
  <si>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</si>
  <si>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</si>
  <si>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</si>
  <si>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</si>
  <si>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</si>
  <si>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</si>
  <si>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</si>
  <si>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</si>
  <si>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</si>
  <si>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</si>
  <si>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</si>
  <si>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</si>
  <si>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</si>
  <si>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</si>
  <si>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</si>
  <si>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</si>
  <si>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</si>
  <si>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</si>
  <si>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</si>
  <si>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</si>
  <si>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</si>
  <si>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</si>
  <si>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</si>
  <si>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</si>
  <si>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</si>
  <si>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</si>
  <si>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</si>
  <si>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</si>
  <si>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</si>
  <si>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</si>
  <si>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</si>
  <si>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</si>
  <si>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</si>
  <si>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</si>
  <si>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</si>
  <si>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</si>
  <si>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</si>
  <si>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</si>
  <si>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</si>
  <si>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</si>
  <si>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</si>
  <si>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</si>
  <si>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</si>
  <si>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</si>
  <si>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</si>
  <si>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</si>
  <si>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</si>
  <si>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</si>
  <si>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</si>
  <si>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</si>
  <si>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</si>
  <si>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</si>
  <si>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</si>
  <si>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</si>
  <si>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</si>
  <si>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</si>
  <si>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</si>
  <si>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</si>
  <si>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</si>
  <si>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</si>
  <si>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</si>
  <si>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</si>
  <si>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</si>
  <si>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</si>
  <si>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</si>
  <si>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</si>
  <si>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</si>
  <si>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</si>
  <si>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</si>
  <si>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</si>
  <si>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</si>
  <si>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</si>
  <si>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</si>
  <si>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</si>
  <si>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</si>
  <si>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</si>
  <si>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</si>
  <si>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</si>
  <si>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</si>
  <si>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</si>
  <si>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</si>
  <si>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</si>
  <si>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</si>
  <si>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</si>
  <si>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</si>
  <si>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</si>
  <si>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</si>
  <si>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</si>
  <si>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</si>
  <si>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</si>
  <si>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</si>
  <si>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</si>
  <si>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</si>
  <si>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</si>
  <si>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</si>
  <si>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</si>
  <si>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</si>
  <si>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</si>
  <si>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</si>
  <si>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</si>
  <si>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</si>
  <si>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</si>
  <si>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</si>
  <si>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</si>
  <si>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</si>
  <si>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</si>
  <si>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</si>
  <si>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</si>
  <si>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</si>
  <si>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</si>
  <si>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</si>
  <si>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</si>
  <si>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</si>
  <si>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</si>
  <si>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</si>
  <si>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</si>
  <si>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</si>
  <si>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</si>
  <si>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</si>
  <si>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</si>
  <si>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</si>
  <si>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</si>
  <si>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</si>
  <si>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</si>
  <si>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</si>
  <si>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</si>
  <si>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</si>
  <si>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</si>
  <si>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</si>
  <si>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</si>
  <si>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</si>
  <si>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</si>
  <si>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</si>
  <si>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</si>
  <si>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</si>
  <si>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</si>
  <si>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</si>
  <si>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</si>
  <si>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</si>
  <si>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</si>
  <si>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</si>
  <si>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</si>
  <si>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</si>
  <si>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</si>
  <si>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</si>
  <si>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</si>
  <si>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</si>
  <si>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</si>
  <si>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</si>
  <si>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</si>
  <si>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</si>
  <si>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</si>
  <si>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</si>
  <si>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</si>
  <si>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</si>
  <si>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</si>
  <si>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</si>
  <si>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</si>
  <si>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</si>
  <si>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</si>
  <si>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</si>
  <si>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</si>
  <si>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</si>
  <si>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</si>
  <si>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</si>
  <si>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</si>
  <si>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</si>
  <si>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</si>
  <si>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</si>
  <si>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</si>
  <si>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</si>
  <si>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</si>
  <si>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</si>
  <si>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</si>
  <si>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</si>
  <si>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</si>
  <si>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</si>
  <si>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</si>
  <si>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</si>
  <si>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</si>
  <si>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</si>
  <si>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</si>
  <si>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</si>
  <si>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</si>
  <si>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</si>
  <si>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</si>
  <si>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</si>
  <si>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</si>
  <si>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</si>
  <si>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</si>
  <si>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</si>
  <si>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</si>
  <si>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</si>
  <si>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</si>
  <si>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</si>
  <si>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</si>
  <si>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</si>
  <si>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</si>
  <si>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</si>
  <si>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</si>
  <si>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</si>
  <si>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</si>
  <si>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</si>
  <si>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</si>
  <si>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</si>
  <si>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</si>
  <si>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</si>
  <si>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</si>
  <si>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</si>
  <si>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</si>
  <si>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</si>
  <si>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</si>
  <si>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</si>
  <si>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</si>
  <si>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</si>
  <si>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</si>
  <si>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</si>
  <si>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</si>
  <si>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</si>
  <si>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</si>
  <si>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</si>
  <si>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</si>
  <si>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</si>
  <si>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</si>
  <si>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</si>
  <si>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</si>
  <si>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</si>
  <si>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</si>
  <si>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</si>
  <si>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</si>
  <si>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</si>
  <si>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</si>
  <si>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</si>
  <si>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</si>
  <si>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</si>
  <si>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</si>
  <si>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</si>
  <si>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</si>
  <si>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</si>
  <si>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</si>
  <si>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</si>
  <si>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</si>
  <si>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</si>
  <si>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</si>
  <si>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</si>
  <si>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</si>
  <si>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</si>
  <si>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</si>
  <si>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</si>
  <si>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</si>
  <si>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</si>
  <si>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</si>
  <si>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</si>
  <si>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</si>
  <si>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</si>
  <si>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</si>
  <si>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</si>
  <si>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</si>
  <si>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</si>
  <si>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</si>
  <si>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</si>
  <si>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</si>
  <si>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</si>
  <si>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</si>
  <si>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</si>
  <si>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</si>
  <si>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</si>
  <si>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</si>
  <si>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</si>
  <si>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</si>
  <si>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</si>
  <si>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</si>
  <si>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</si>
  <si>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</si>
  <si>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</si>
  <si>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</si>
  <si>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</si>
  <si>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</si>
  <si>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</si>
  <si>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</si>
  <si>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</si>
  <si>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</si>
  <si>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</si>
  <si>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</si>
  <si>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</si>
  <si>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</si>
  <si>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</si>
  <si>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</si>
  <si>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</si>
  <si>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</si>
  <si>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</si>
  <si>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</si>
  <si>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</si>
  <si>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</si>
  <si>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</si>
  <si>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</si>
  <si>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</si>
  <si>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</si>
  <si>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</si>
  <si>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</si>
  <si>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</si>
  <si>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</si>
  <si>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</si>
  <si>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</si>
  <si>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</si>
  <si>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</si>
  <si>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</si>
  <si>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</si>
  <si>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</si>
  <si>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</si>
  <si>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</si>
  <si>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</si>
  <si>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</si>
  <si>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</si>
  <si>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</si>
  <si>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</si>
  <si>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</si>
  <si>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</si>
  <si>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</si>
  <si>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</si>
  <si>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</si>
  <si>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</si>
  <si>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</si>
  <si>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</si>
  <si>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</si>
  <si>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</si>
  <si>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</si>
  <si>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</si>
  <si>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</si>
  <si>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</si>
  <si>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</si>
  <si>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</si>
  <si>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</si>
  <si>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</si>
  <si>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</si>
  <si>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</si>
  <si>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</si>
  <si>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</si>
  <si>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</si>
  <si>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</si>
  <si>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</si>
  <si>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</si>
  <si>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</si>
  <si>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</si>
  <si>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</si>
  <si>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</si>
  <si>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</si>
  <si>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</si>
  <si>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</si>
  <si>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</si>
  <si>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</si>
  <si>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</si>
  <si>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</si>
  <si>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</si>
  <si>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</si>
  <si>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</si>
  <si>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</si>
  <si>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</si>
  <si>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</si>
  <si>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</si>
  <si>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</si>
  <si>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</si>
  <si>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</si>
  <si>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</si>
  <si>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</si>
  <si>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</si>
  <si>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</si>
  <si>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</si>
  <si>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</si>
  <si>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</si>
  <si>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</si>
  <si>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</si>
  <si>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</si>
  <si>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</si>
  <si>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</si>
  <si>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</si>
  <si>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</si>
  <si>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</si>
  <si>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</si>
  <si>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</si>
  <si>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</si>
  <si>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</si>
  <si>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</si>
  <si>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</si>
  <si>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</si>
  <si>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</si>
  <si>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</si>
  <si>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</si>
  <si>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</si>
  <si>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</si>
  <si>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</si>
  <si>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</si>
  <si>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</si>
  <si>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</si>
  <si>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</si>
  <si>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</si>
  <si>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</si>
  <si>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</si>
  <si>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</si>
  <si>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</si>
  <si>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</si>
  <si>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</si>
  <si>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</si>
  <si>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</si>
  <si>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</si>
  <si>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</si>
  <si>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</si>
  <si>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</si>
  <si>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</si>
  <si>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</si>
  <si>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</si>
  <si>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</si>
  <si>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</si>
  <si>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</si>
  <si>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</si>
  <si>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</si>
  <si>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</si>
  <si>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</si>
  <si>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</si>
  <si>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</si>
  <si>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</si>
  <si>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</si>
  <si>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</si>
  <si>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</si>
  <si>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</si>
  <si>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</si>
  <si>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</si>
  <si>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</si>
  <si>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</si>
  <si>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</si>
  <si>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</si>
  <si>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</si>
  <si>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</si>
  <si>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</si>
  <si>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</si>
  <si>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</si>
  <si>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</si>
  <si>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</si>
  <si>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</si>
  <si>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</si>
  <si>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</si>
  <si>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</si>
  <si>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</si>
  <si>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</si>
  <si>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</si>
  <si>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</si>
  <si>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</si>
  <si>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</si>
  <si>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</si>
  <si>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</si>
  <si>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</si>
  <si>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</si>
  <si>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</si>
  <si>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</si>
  <si>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</si>
  <si>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</si>
  <si>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</si>
  <si>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</si>
  <si>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</si>
  <si>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</si>
  <si>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</si>
  <si>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</si>
  <si>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</si>
  <si>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</si>
  <si>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</si>
  <si>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</si>
  <si>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</si>
  <si>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</si>
  <si>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</si>
  <si>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</si>
  <si>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</si>
  <si>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</si>
  <si>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</si>
  <si>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</si>
  <si>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</si>
  <si>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</si>
  <si>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</si>
  <si>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</si>
  <si>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</si>
  <si>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</si>
  <si>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</si>
  <si>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</si>
  <si>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</si>
  <si>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</si>
  <si>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</si>
  <si>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</si>
  <si>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</si>
  <si>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</si>
  <si>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</si>
  <si>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</si>
  <si>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</si>
  <si>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</si>
  <si>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</si>
  <si>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</si>
  <si>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</si>
  <si>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</si>
  <si>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</si>
  <si>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</si>
  <si>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</si>
  <si>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</si>
  <si>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</si>
  <si>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</si>
  <si>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</si>
  <si>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</si>
  <si>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</si>
  <si>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</si>
  <si>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</si>
  <si>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</si>
  <si>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</si>
  <si>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</si>
  <si>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</si>
  <si>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</si>
  <si>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</si>
  <si>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</si>
  <si>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</si>
  <si>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</si>
  <si>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</si>
  <si>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</si>
  <si>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</si>
  <si>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</si>
  <si>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</si>
  <si>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</si>
  <si>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</si>
  <si>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</si>
  <si>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</si>
  <si>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</si>
  <si>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</si>
  <si>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</si>
  <si>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</si>
  <si>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</si>
  <si>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</si>
  <si>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</si>
  <si>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</si>
  <si>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</si>
  <si>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</si>
  <si>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</si>
  <si>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</si>
  <si>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</si>
  <si>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</si>
  <si>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</si>
  <si>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</si>
  <si>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</si>
  <si>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</si>
  <si>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</si>
  <si>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</si>
  <si>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</si>
  <si>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</si>
  <si>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</si>
  <si>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</si>
  <si>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</si>
  <si>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</si>
  <si>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</si>
  <si>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</si>
  <si>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</si>
  <si>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</si>
  <si>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</si>
  <si>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</si>
  <si>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</si>
  <si>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</si>
  <si>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</si>
  <si>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</si>
  <si>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</si>
  <si>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</si>
  <si>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</si>
  <si>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</si>
  <si>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</si>
  <si>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</si>
  <si>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</si>
  <si>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</si>
  <si>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</si>
  <si>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</si>
  <si>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</si>
  <si>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</si>
  <si>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</si>
  <si>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</si>
  <si>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</si>
  <si>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</si>
  <si>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</si>
  <si>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</si>
  <si>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</si>
  <si>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</si>
  <si>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</si>
  <si>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</si>
  <si>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</si>
  <si>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</si>
  <si>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</si>
  <si>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</si>
  <si>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</si>
  <si>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</si>
  <si>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</si>
  <si>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</si>
  <si>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</si>
  <si>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</si>
  <si>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</si>
  <si>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</si>
  <si>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</si>
  <si>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</si>
  <si>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</si>
  <si>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</si>
  <si>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</si>
  <si>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</si>
  <si>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</si>
  <si>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</si>
  <si>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</si>
  <si>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</si>
  <si>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</si>
  <si>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</si>
  <si>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</si>
  <si>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</si>
  <si>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</si>
  <si>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</si>
  <si>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</si>
  <si>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</si>
  <si>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</si>
  <si>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</si>
  <si>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</si>
  <si>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</si>
  <si>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</si>
  <si>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</si>
  <si>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</si>
  <si>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</si>
  <si>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</si>
  <si>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</si>
  <si>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</si>
  <si>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</si>
  <si>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</si>
  <si>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</si>
  <si>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</si>
  <si>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</si>
  <si>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</si>
  <si>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</si>
  <si>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</si>
  <si>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</si>
  <si>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</si>
  <si>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</si>
  <si>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</si>
  <si>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</si>
  <si>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</si>
  <si>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</si>
  <si>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</si>
  <si>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</si>
  <si>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</si>
  <si>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</si>
  <si>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</si>
  <si>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</si>
  <si>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</si>
  <si>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</si>
  <si>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</si>
  <si>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</si>
  <si>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</si>
  <si>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</si>
  <si>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</si>
  <si>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</si>
  <si>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</si>
  <si>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</si>
  <si>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</si>
  <si>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</si>
  <si>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</si>
  <si>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</si>
  <si>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</si>
  <si>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</si>
  <si>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</si>
  <si>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</si>
  <si>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</si>
  <si>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</si>
  <si>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</si>
  <si>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</si>
  <si>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</si>
  <si>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</si>
  <si>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</si>
  <si>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</si>
  <si>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</si>
  <si>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</si>
  <si>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</si>
  <si>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</si>
  <si>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</si>
  <si>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</si>
  <si>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</si>
  <si>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</si>
  <si>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</si>
  <si>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</si>
  <si>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</si>
  <si>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</si>
  <si>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</si>
  <si>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</si>
  <si>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</si>
  <si>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</si>
  <si>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</si>
  <si>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</si>
  <si>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</si>
  <si>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</si>
  <si>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</si>
  <si>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</si>
  <si>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</si>
  <si>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</si>
  <si>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</si>
  <si>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</si>
  <si>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</si>
  <si>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</si>
  <si>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</si>
  <si>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</si>
  <si>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</si>
  <si>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</si>
  <si>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</si>
  <si>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</si>
  <si>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</si>
  <si>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</si>
  <si>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</si>
  <si>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</si>
  <si>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</si>
  <si>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</si>
  <si>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</si>
  <si>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</si>
  <si>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</si>
  <si>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</si>
  <si>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</si>
  <si>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</si>
  <si>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</si>
  <si>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</si>
  <si>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</si>
  <si>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</si>
  <si>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</si>
  <si>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</si>
  <si>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</si>
  <si>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</si>
  <si>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</si>
  <si>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</si>
  <si>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</si>
  <si>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</si>
  <si>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</si>
  <si>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</si>
  <si>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</si>
  <si>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</si>
  <si>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</si>
  <si>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</si>
  <si>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</si>
  <si>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</si>
  <si>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</si>
  <si>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</si>
  <si>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</si>
  <si>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</si>
  <si>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</si>
  <si>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</si>
  <si>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</si>
  <si>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</si>
  <si>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</si>
  <si>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</si>
  <si>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</si>
  <si>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</si>
  <si>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</si>
  <si>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</si>
  <si>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</si>
  <si>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</si>
  <si>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</si>
  <si>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</si>
  <si>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</si>
  <si>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</si>
  <si>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</si>
  <si>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</si>
  <si>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</si>
  <si>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</si>
  <si>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</si>
  <si>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</si>
  <si>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</si>
  <si>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</si>
  <si>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</si>
  <si>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</si>
  <si>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</si>
  <si>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</si>
  <si>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</si>
  <si>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</si>
  <si>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</si>
  <si>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</si>
  <si>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</si>
  <si>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</si>
  <si>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</si>
  <si>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</si>
  <si>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</si>
  <si>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</si>
  <si>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</si>
  <si>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</si>
  <si>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</si>
  <si>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</si>
  <si>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</si>
  <si>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</si>
  <si>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</si>
  <si>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</si>
  <si>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</si>
  <si>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</si>
  <si>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</si>
  <si>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</si>
  <si>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</si>
  <si>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</si>
  <si>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</si>
  <si>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</si>
  <si>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</si>
  <si>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</si>
  <si>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</si>
  <si>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</si>
  <si>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</si>
  <si>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</si>
  <si>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</si>
  <si>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</si>
  <si>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</si>
  <si>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</si>
  <si>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</si>
  <si>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</si>
  <si>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</si>
  <si>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</si>
  <si>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</si>
  <si>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</si>
  <si>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</si>
  <si>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</si>
  <si>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</si>
  <si>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</si>
  <si>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</si>
  <si>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</si>
  <si>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</si>
  <si>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</si>
  <si>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</si>
  <si>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</si>
  <si>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</si>
  <si>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</si>
  <si>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</si>
  <si>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</si>
  <si>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</si>
  <si>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</si>
  <si>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</si>
  <si>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</si>
  <si>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</si>
  <si>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</si>
  <si>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</si>
  <si>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</si>
  <si>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</si>
  <si>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</si>
  <si>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</si>
  <si>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</si>
  <si>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</si>
  <si>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</si>
  <si>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</si>
  <si>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</si>
  <si>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</si>
  <si>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</si>
  <si>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</si>
  <si>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</si>
  <si>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</si>
  <si>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</si>
  <si>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</si>
  <si>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</si>
  <si>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</si>
  <si>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</si>
  <si>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</si>
  <si>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</si>
  <si>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</si>
  <si>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</si>
  <si>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</si>
  <si>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</si>
  <si>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</si>
  <si>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</si>
  <si>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</si>
  <si>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</si>
  <si>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</si>
  <si>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</si>
  <si>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</si>
  <si>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</si>
  <si>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</si>
  <si>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</si>
  <si>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</si>
  <si>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</si>
  <si>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</si>
  <si>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</si>
  <si>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</si>
  <si>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</si>
  <si>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</si>
  <si>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</si>
  <si>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</si>
  <si>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</si>
  <si>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</si>
  <si>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</si>
  <si>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</si>
  <si>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</si>
  <si>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</si>
  <si>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</si>
  <si>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</si>
  <si>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</si>
  <si>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</si>
  <si>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</si>
  <si>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</si>
  <si>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</si>
  <si>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</si>
  <si>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</si>
  <si>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</si>
  <si>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</si>
  <si>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</si>
  <si>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</si>
  <si>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</si>
  <si>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</si>
  <si>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</si>
  <si>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</si>
  <si>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</si>
  <si>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</si>
  <si>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</si>
  <si>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</si>
  <si>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</si>
  <si>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</si>
  <si>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</si>
  <si>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</si>
  <si>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</si>
  <si>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</si>
  <si>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</si>
  <si>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</si>
  <si>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</si>
  <si>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</si>
  <si>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</si>
  <si>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</si>
  <si>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</si>
  <si>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</si>
  <si>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</si>
  <si>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</si>
  <si>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</si>
  <si>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</si>
  <si>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</si>
  <si>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</si>
  <si>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</si>
  <si>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</si>
  <si>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</si>
  <si>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</si>
  <si>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</si>
  <si>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</si>
  <si>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</si>
  <si>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</si>
  <si>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</si>
  <si>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</si>
  <si>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</si>
  <si>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</si>
  <si>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</si>
  <si>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</si>
  <si>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</si>
  <si>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</si>
  <si>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</si>
  <si>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</si>
  <si>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</si>
  <si>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</si>
  <si>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</si>
  <si>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</si>
  <si>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</si>
  <si>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</si>
  <si>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</si>
  <si>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</si>
  <si>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</si>
  <si>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</si>
  <si>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</si>
  <si>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</si>
  <si>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</si>
  <si>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</si>
  <si>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</si>
  <si>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</si>
  <si>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</si>
  <si>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</si>
  <si>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</si>
  <si>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</si>
  <si>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</si>
  <si>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</si>
  <si>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</si>
  <si>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</si>
  <si>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</si>
  <si>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</si>
  <si>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</si>
  <si>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</si>
  <si>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</si>
  <si>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</si>
  <si>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</si>
  <si>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</si>
  <si>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</si>
  <si>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</si>
  <si>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</si>
  <si>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</si>
  <si>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</si>
  <si>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</si>
  <si>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</si>
  <si>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</si>
  <si>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</si>
  <si>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</si>
  <si>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</si>
  <si>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</si>
  <si>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</si>
  <si>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</si>
  <si>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</si>
  <si>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</si>
  <si>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</si>
  <si>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</si>
  <si>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</si>
  <si>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</si>
  <si>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</si>
  <si>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</si>
  <si>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</si>
  <si>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</si>
  <si>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</si>
  <si>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</si>
  <si>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</si>
  <si>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</si>
  <si>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</si>
  <si>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</si>
  <si>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</si>
  <si>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</si>
  <si>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</si>
  <si>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</si>
  <si>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</si>
  <si>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</si>
  <si>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</si>
  <si>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</si>
  <si>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</si>
  <si>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</si>
  <si>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</si>
  <si>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</si>
  <si>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</si>
  <si>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</si>
  <si>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</si>
  <si>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</si>
  <si>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</si>
  <si>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</si>
  <si>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</si>
  <si>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</si>
  <si>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</si>
  <si>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</si>
  <si>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</si>
  <si>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</si>
  <si>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</si>
  <si>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</si>
  <si>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</si>
  <si>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</si>
  <si>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</si>
  <si>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</si>
  <si>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</si>
  <si>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</si>
  <si>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</si>
  <si>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</si>
  <si>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</si>
  <si>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</si>
  <si>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</si>
  <si>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</si>
  <si>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</si>
  <si>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</si>
  <si>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</si>
  <si>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</si>
  <si>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</si>
  <si>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</si>
  <si>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</si>
  <si>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</si>
  <si>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</si>
  <si>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</si>
  <si>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</si>
  <si>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</si>
  <si>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</si>
  <si>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</si>
  <si>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</si>
  <si>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</si>
  <si>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</si>
  <si>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</si>
  <si>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</si>
  <si>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</si>
  <si>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</si>
  <si>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</si>
  <si>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</si>
  <si>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</si>
  <si>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</si>
  <si>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</si>
  <si>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</si>
  <si>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</si>
  <si>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</si>
  <si>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</si>
  <si>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</si>
  <si>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</si>
  <si>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</si>
  <si>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</si>
  <si>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</si>
  <si>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</si>
  <si>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</si>
  <si>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</si>
  <si>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</si>
  <si>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</si>
  <si>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</si>
  <si>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</si>
  <si>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</si>
  <si>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</si>
  <si>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</si>
  <si>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</si>
  <si>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</si>
  <si>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</si>
  <si>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</si>
  <si>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</si>
  <si>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</si>
  <si>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</si>
  <si>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</si>
  <si>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</si>
  <si>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</si>
  <si>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</si>
  <si>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</si>
  <si>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</si>
  <si>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</si>
  <si>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</si>
  <si>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</si>
  <si>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</si>
  <si>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</si>
  <si>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</si>
  <si>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</si>
  <si>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</si>
  <si>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</si>
  <si>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</si>
  <si>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</si>
  <si>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</si>
  <si>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</si>
  <si>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</si>
  <si>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</si>
  <si>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</si>
  <si>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</si>
  <si>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</si>
  <si>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</si>
  <si>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</si>
  <si>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</si>
  <si>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</si>
  <si>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</si>
  <si>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</si>
  <si>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</si>
  <si>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</si>
  <si>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</si>
  <si>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</si>
  <si>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</si>
  <si>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</si>
  <si>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</si>
  <si>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</si>
  <si>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</si>
  <si>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</si>
  <si>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</si>
  <si>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</si>
  <si>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</si>
  <si>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</si>
  <si>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</si>
  <si>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</si>
  <si>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</si>
  <si>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</si>
  <si>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</si>
  <si>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</si>
  <si>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</si>
  <si>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</si>
  <si>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</si>
  <si>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</si>
  <si>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</si>
  <si>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</si>
  <si>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</si>
  <si>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</si>
  <si>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</si>
  <si>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</si>
  <si>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</si>
  <si>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</si>
  <si>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</si>
  <si>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</si>
  <si>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</si>
  <si>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</si>
  <si>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</si>
  <si>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</si>
  <si>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</si>
  <si>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</si>
  <si>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</si>
  <si>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</si>
  <si>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</si>
  <si>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</si>
  <si>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</si>
  <si>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</si>
  <si>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</si>
  <si>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</si>
  <si>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</si>
  <si>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</si>
  <si>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</si>
  <si>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</si>
  <si>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</si>
  <si>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</si>
  <si>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</si>
  <si>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</si>
  <si>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</si>
  <si>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</si>
  <si>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</si>
  <si>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</si>
  <si>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</si>
  <si>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</si>
  <si>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</si>
  <si>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</si>
  <si>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</si>
  <si>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</si>
  <si>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</si>
  <si>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</si>
  <si>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</si>
  <si>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</si>
  <si>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</si>
  <si>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</si>
  <si>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</si>
  <si>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</si>
  <si>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</si>
  <si>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</si>
  <si>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</si>
  <si>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</si>
  <si>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</si>
  <si>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</si>
  <si>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</si>
  <si>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</si>
  <si>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</si>
  <si>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</si>
  <si>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</si>
  <si>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</si>
  <si>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</si>
  <si>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</si>
  <si>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</si>
  <si>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</si>
  <si>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</si>
  <si>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</si>
  <si>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</si>
  <si>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</si>
  <si>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</si>
  <si>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</si>
  <si>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</si>
  <si>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</si>
  <si>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</si>
  <si>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</si>
  <si>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</si>
  <si>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</si>
  <si>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</si>
  <si>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</si>
  <si>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</si>
  <si>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</si>
  <si>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</si>
  <si>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</si>
  <si>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</si>
  <si>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</si>
  <si>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</si>
  <si>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</si>
  <si>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</si>
  <si>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</si>
  <si>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</si>
  <si>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</si>
  <si>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</si>
  <si>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</si>
  <si>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</si>
  <si>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</si>
  <si>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</si>
  <si>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</si>
  <si>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</si>
  <si>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</si>
  <si>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</si>
  <si>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</si>
  <si>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</si>
  <si>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</si>
  <si>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</si>
  <si>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</si>
  <si>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</si>
  <si>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</si>
  <si>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</si>
  <si>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</si>
  <si>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</si>
  <si>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</si>
  <si>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</si>
  <si>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</si>
  <si>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</si>
  <si>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</si>
  <si>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</si>
  <si>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</si>
  <si>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</si>
  <si>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</si>
  <si>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</si>
  <si>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</si>
  <si>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</si>
  <si>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</si>
  <si>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</si>
  <si>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</si>
  <si>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</si>
  <si>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</si>
  <si>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</si>
  <si>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</si>
  <si>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</si>
  <si>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</si>
  <si>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</si>
  <si>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</si>
  <si>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</si>
  <si>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</si>
  <si>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</si>
  <si>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</si>
  <si>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</si>
  <si>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</si>
  <si>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</si>
  <si>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</si>
  <si>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</si>
  <si>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</si>
  <si>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</si>
  <si>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</si>
  <si>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</si>
  <si>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</si>
  <si>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</si>
  <si>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</si>
  <si>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</si>
  <si>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</si>
  <si>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</si>
  <si>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</si>
  <si>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</si>
  <si>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</si>
  <si>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</si>
  <si>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</si>
  <si>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</si>
  <si>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</si>
  <si>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</si>
  <si>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</si>
  <si>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</si>
  <si>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</si>
  <si>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</si>
  <si>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</si>
  <si>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</si>
  <si>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</si>
  <si>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</si>
  <si>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</si>
  <si>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</si>
  <si>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</si>
  <si>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</si>
  <si>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</si>
  <si>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</si>
  <si>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</si>
  <si>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</si>
  <si>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</si>
  <si>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</si>
  <si>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</si>
  <si>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</si>
  <si>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</si>
  <si>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</si>
  <si>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</si>
  <si>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</si>
  <si>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</si>
  <si>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</si>
  <si>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</si>
  <si>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</si>
  <si>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</si>
  <si>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</si>
  <si>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</si>
  <si>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</si>
  <si>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</si>
  <si>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</si>
  <si>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</si>
  <si>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</si>
  <si>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</si>
  <si>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</si>
  <si>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</si>
  <si>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</si>
  <si>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</si>
  <si>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</si>
  <si>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</si>
  <si>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</si>
  <si>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</si>
  <si>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</si>
  <si>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</si>
  <si>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</si>
  <si>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</si>
  <si>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</si>
  <si>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</si>
  <si>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</si>
  <si>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</si>
  <si>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</si>
  <si>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</si>
  <si>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</si>
  <si>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</si>
  <si>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</si>
  <si>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</si>
  <si>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</si>
  <si>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</si>
  <si>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</si>
  <si>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</si>
  <si>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</si>
  <si>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</si>
  <si>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</si>
  <si>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</si>
  <si>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</si>
  <si>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</si>
  <si>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</si>
  <si>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</si>
  <si>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</si>
  <si>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</si>
  <si>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</si>
  <si>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</si>
  <si>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</si>
  <si>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</si>
  <si>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</si>
  <si>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</si>
  <si>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</si>
  <si>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</si>
  <si>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</si>
  <si>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</si>
  <si>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</si>
  <si>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</si>
  <si>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</si>
  <si>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</si>
  <si>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</si>
  <si>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</si>
  <si>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</si>
  <si>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</si>
  <si>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</si>
  <si>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</si>
  <si>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</si>
  <si>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</si>
  <si>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</si>
  <si>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</si>
  <si>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</si>
  <si>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</si>
  <si>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</si>
  <si>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</si>
  <si>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</si>
  <si>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</si>
  <si>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</si>
  <si>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</si>
  <si>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</si>
  <si>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</si>
  <si>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</si>
  <si>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</si>
  <si>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</si>
  <si>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</si>
  <si>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</si>
  <si>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</si>
  <si>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</si>
  <si>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</si>
  <si>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</si>
  <si>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</si>
  <si>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</si>
  <si>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</si>
  <si>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</si>
  <si>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</si>
  <si>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</si>
  <si>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</si>
  <si>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</si>
  <si>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</si>
  <si>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</si>
  <si>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</si>
  <si>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</si>
  <si>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</si>
  <si>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</si>
  <si>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</si>
  <si>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</si>
  <si>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</si>
  <si>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</si>
  <si>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</si>
  <si>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</si>
  <si>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</si>
  <si>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</si>
  <si>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</si>
  <si>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</si>
  <si>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</si>
  <si>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</si>
  <si>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</si>
  <si>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</si>
  <si>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</si>
  <si>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</si>
  <si>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</si>
  <si>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</si>
  <si>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</si>
  <si>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</si>
  <si>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</si>
  <si>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</si>
  <si>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</si>
  <si>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</si>
  <si>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</si>
  <si>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</si>
  <si>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</si>
  <si>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</si>
  <si>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</si>
  <si>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</si>
  <si>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</si>
  <si>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</si>
  <si>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</si>
  <si>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</si>
  <si>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</si>
  <si>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</si>
  <si>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</si>
  <si>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</si>
  <si>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</si>
  <si>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</si>
  <si>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</si>
  <si>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</si>
  <si>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</si>
  <si>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</si>
  <si>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</si>
  <si>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</si>
  <si>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</si>
  <si>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</si>
  <si>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</si>
  <si>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</si>
  <si>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</si>
  <si>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</si>
  <si>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</si>
  <si>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</si>
  <si>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</si>
  <si>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</si>
  <si>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</si>
  <si>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</si>
  <si>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</si>
  <si>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</si>
  <si>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</si>
  <si>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</si>
  <si>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</si>
  <si>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</si>
  <si>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</si>
  <si>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</si>
  <si>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</si>
  <si>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</si>
  <si>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</si>
  <si>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</si>
  <si>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</si>
  <si>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</si>
  <si>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</si>
  <si>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</si>
  <si>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</si>
  <si>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</si>
  <si>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</si>
  <si>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</si>
  <si>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</si>
  <si>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</si>
  <si>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</si>
  <si>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</si>
  <si>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</si>
  <si>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</si>
  <si>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</si>
  <si>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</si>
  <si>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</si>
  <si>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</si>
  <si>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</si>
  <si>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</si>
  <si>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</si>
  <si>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</si>
  <si>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</si>
  <si>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</si>
  <si>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</si>
  <si>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</si>
  <si>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</si>
  <si>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</si>
  <si>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</si>
  <si>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</si>
  <si>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</si>
  <si>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</si>
  <si>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</si>
  <si>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</si>
  <si>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</si>
  <si>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</si>
  <si>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</si>
  <si>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</si>
  <si>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</si>
  <si>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</si>
  <si>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</si>
  <si>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</si>
  <si>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</si>
  <si>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</si>
  <si>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</si>
  <si>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</si>
  <si>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</si>
  <si>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</si>
  <si>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</si>
  <si>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</si>
  <si>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</si>
  <si>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</si>
  <si>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</si>
  <si>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</si>
  <si>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</si>
  <si>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</si>
  <si>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</si>
  <si>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</si>
  <si>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</si>
  <si>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</si>
  <si>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</si>
  <si>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</si>
  <si>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</si>
  <si>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</si>
  <si>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</si>
  <si>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</si>
  <si>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</si>
  <si>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</si>
  <si>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</si>
  <si>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</si>
  <si>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</si>
  <si>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</si>
  <si>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</si>
  <si>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</si>
  <si>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</si>
  <si>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</si>
  <si>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</si>
  <si>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</si>
  <si>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</si>
  <si>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</si>
  <si>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</si>
  <si>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</si>
  <si>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</si>
  <si>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</si>
  <si>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</si>
  <si>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</si>
  <si>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</si>
  <si>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</si>
  <si>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</si>
  <si>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</si>
  <si>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</si>
  <si>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</si>
  <si>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</si>
  <si>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</si>
  <si>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</si>
  <si>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</si>
  <si>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</si>
  <si>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</si>
  <si>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</si>
  <si>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</si>
  <si>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</si>
  <si>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</si>
  <si>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</si>
  <si>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</si>
  <si>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</si>
  <si>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</si>
  <si>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</si>
  <si>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</si>
  <si>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</si>
  <si>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</si>
  <si>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</si>
  <si>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</si>
  <si>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</si>
  <si>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</si>
  <si>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</si>
  <si>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</si>
  <si>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</si>
  <si>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</si>
  <si>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</si>
  <si>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</si>
  <si>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</si>
  <si>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</si>
  <si>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</si>
  <si>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</si>
  <si>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</si>
  <si>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</si>
  <si>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</si>
  <si>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</si>
  <si>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</si>
  <si>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</si>
  <si>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</si>
  <si>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</si>
  <si>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</si>
  <si>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</si>
  <si>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</si>
  <si>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</si>
  <si>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</si>
  <si>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</si>
  <si>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</si>
  <si>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</si>
  <si>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</si>
  <si>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</si>
  <si>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</si>
  <si>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</si>
  <si>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</si>
  <si>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</si>
  <si>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</si>
  <si>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</si>
  <si>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</si>
  <si>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</si>
  <si>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</si>
  <si>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</si>
  <si>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</si>
  <si>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</si>
  <si>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</si>
  <si>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</si>
  <si>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</si>
  <si>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</si>
  <si>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</si>
  <si>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</si>
  <si>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</si>
  <si>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</si>
  <si>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</si>
  <si>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</si>
  <si>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</si>
  <si>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</si>
  <si>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</si>
  <si>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</si>
  <si>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</si>
  <si>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</si>
  <si>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</si>
  <si>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</si>
  <si>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</si>
  <si>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</si>
  <si>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</si>
  <si>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</si>
  <si>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</si>
  <si>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</si>
  <si>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</si>
  <si>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</si>
  <si>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</si>
  <si>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</si>
  <si>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</si>
  <si>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</si>
  <si>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</si>
  <si>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</si>
  <si>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</si>
  <si>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</si>
  <si>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</si>
  <si>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</si>
  <si>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</si>
  <si>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</si>
  <si>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</si>
  <si>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</si>
  <si>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</si>
  <si>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</si>
  <si>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</si>
  <si>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</si>
  <si>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</si>
  <si>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</si>
  <si>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</si>
  <si>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</si>
  <si>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</si>
  <si>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</si>
  <si>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</si>
  <si>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</si>
  <si>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</si>
  <si>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</si>
  <si>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</si>
  <si>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</si>
  <si>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</si>
  <si>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</si>
  <si>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</si>
  <si>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</si>
  <si>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</si>
  <si>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</si>
  <si>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</si>
  <si>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</si>
  <si>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</si>
  <si>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</si>
  <si>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</si>
  <si>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</si>
  <si>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</si>
  <si>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</si>
  <si>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</si>
  <si>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</si>
  <si>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</si>
  <si>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</si>
  <si>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</si>
  <si>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</si>
  <si>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</si>
  <si>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</si>
  <si>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</si>
  <si>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</si>
  <si>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</si>
  <si>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</si>
  <si>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</si>
  <si>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</si>
  <si>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</si>
  <si>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</si>
  <si>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</si>
  <si>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</si>
  <si>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</si>
  <si>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</si>
  <si>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</si>
  <si>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</si>
  <si>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</si>
  <si>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</si>
  <si>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</si>
  <si>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</si>
  <si>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</si>
  <si>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</si>
  <si>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</si>
  <si>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</si>
  <si>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</si>
  <si>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</si>
  <si>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</si>
  <si>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</si>
  <si>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</si>
  <si>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</si>
  <si>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</si>
  <si>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</si>
  <si>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</si>
  <si>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</si>
  <si>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</si>
  <si>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</si>
  <si>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</si>
  <si>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</si>
  <si>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</si>
  <si>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</si>
  <si>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</si>
  <si>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</si>
  <si>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</si>
  <si>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</si>
  <si>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</si>
  <si>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</si>
  <si>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</si>
  <si>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</si>
  <si>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</si>
  <si>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</si>
  <si>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</si>
  <si>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</si>
  <si>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</si>
  <si>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</si>
  <si>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</si>
  <si>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</si>
  <si>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</si>
  <si>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</si>
  <si>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</si>
  <si>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</si>
  <si>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</si>
  <si>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</si>
  <si>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</si>
  <si>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</si>
  <si>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</si>
  <si>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</si>
  <si>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</si>
  <si>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</si>
  <si>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</si>
  <si>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</si>
  <si>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</si>
  <si>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</si>
  <si>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</si>
  <si>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</si>
  <si>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</si>
  <si>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</si>
  <si>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</si>
  <si>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</si>
  <si>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</si>
  <si>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</si>
  <si>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</si>
  <si>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</si>
  <si>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</si>
  <si>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</si>
  <si>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</si>
  <si>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</si>
  <si>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</si>
  <si>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</si>
  <si>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</si>
  <si>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</si>
  <si>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</si>
  <si>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</si>
  <si>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</si>
  <si>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</si>
  <si>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</si>
  <si>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</si>
  <si>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</si>
  <si>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</si>
  <si>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</si>
  <si>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</si>
  <si>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</si>
  <si>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</si>
  <si>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</si>
  <si>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</si>
  <si>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</si>
  <si>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</si>
  <si>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</si>
  <si>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</si>
  <si>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</si>
  <si>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</si>
  <si>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</si>
  <si>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</si>
  <si>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</si>
  <si>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</si>
  <si>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</si>
  <si>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</si>
  <si>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</si>
  <si>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</si>
  <si>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</si>
  <si>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</si>
  <si>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</si>
  <si>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</si>
  <si>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</si>
  <si>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</si>
  <si>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</si>
  <si>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</si>
  <si>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</si>
  <si>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</si>
  <si>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</si>
  <si>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</si>
  <si>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</si>
  <si>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</si>
  <si>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</si>
  <si>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</si>
  <si>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</si>
  <si>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</si>
  <si>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</si>
  <si>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</si>
  <si>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</si>
  <si>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</si>
  <si>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</si>
  <si>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</si>
  <si>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</si>
  <si>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</si>
  <si>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</si>
  <si>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</si>
  <si>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</si>
  <si>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</si>
  <si>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</si>
  <si>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</si>
  <si>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</si>
  <si>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</si>
  <si>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</si>
  <si>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</si>
  <si>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</si>
  <si>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</si>
  <si>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</si>
  <si>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</si>
  <si>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</si>
  <si>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</si>
  <si>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</si>
  <si>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</si>
  <si>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</si>
  <si>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</si>
  <si>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</si>
  <si>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</si>
  <si>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</si>
  <si>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</si>
  <si>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</si>
  <si>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</si>
  <si>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</si>
  <si>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</si>
  <si>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</si>
  <si>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</si>
  <si>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</si>
  <si>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</si>
  <si>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</si>
  <si>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</si>
  <si>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</si>
  <si>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</si>
  <si>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</si>
  <si>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</si>
  <si>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</si>
  <si>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</si>
  <si>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</si>
  <si>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</si>
  <si>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</si>
  <si>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</si>
  <si>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</si>
  <si>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</si>
  <si>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</si>
  <si>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</si>
  <si>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</si>
  <si>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</si>
  <si>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</si>
  <si>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</si>
  <si>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</si>
  <si>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</si>
  <si>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</si>
  <si>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</si>
  <si>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</si>
  <si>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</si>
  <si>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</si>
  <si>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</si>
  <si>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</si>
  <si>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</si>
  <si>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</si>
  <si>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</si>
  <si>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</si>
  <si>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</si>
  <si>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</si>
  <si>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</si>
  <si>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</si>
  <si>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</si>
  <si>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</si>
  <si>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</si>
  <si>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</si>
  <si>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</si>
  <si>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</si>
  <si>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</si>
  <si>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</si>
  <si>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</si>
  <si>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</si>
  <si>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</si>
  <si>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</si>
  <si>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</si>
  <si>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</si>
  <si>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</si>
  <si>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</si>
  <si>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</si>
  <si>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</si>
  <si>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</si>
  <si>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</si>
  <si>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</si>
  <si>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</si>
  <si>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</si>
  <si>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</si>
  <si>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</si>
  <si>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</si>
  <si>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</si>
  <si>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</si>
  <si>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</si>
  <si>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</si>
  <si>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</si>
  <si>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</si>
  <si>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</si>
  <si>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</si>
  <si>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</si>
  <si>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</si>
  <si>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</si>
  <si>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</si>
  <si>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</si>
  <si>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</si>
  <si>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</si>
  <si>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</si>
  <si>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</si>
  <si>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</si>
  <si>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</si>
  <si>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</si>
  <si>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</si>
  <si>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</si>
  <si>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</si>
  <si>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</si>
  <si>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</si>
  <si>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</si>
  <si>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</si>
  <si>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</si>
  <si>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</si>
  <si>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</si>
  <si>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</si>
  <si>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</si>
  <si>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</si>
  <si>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</si>
  <si>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</si>
  <si>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</si>
  <si>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</si>
  <si>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</si>
  <si>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</si>
  <si>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</si>
  <si>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</si>
  <si>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</si>
  <si>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</si>
  <si>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</si>
  <si>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</si>
  <si>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</si>
  <si>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</si>
  <si>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</si>
  <si>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</si>
  <si>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</si>
  <si>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</si>
  <si>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</si>
  <si>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</si>
  <si>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</si>
  <si>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</si>
  <si>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</si>
  <si>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</si>
  <si>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</si>
  <si>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</si>
  <si>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</si>
  <si>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</si>
  <si>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</si>
  <si>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</si>
  <si>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</si>
  <si>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</si>
  <si>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</si>
  <si>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</si>
  <si>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</si>
  <si>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</si>
  <si>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</si>
  <si>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</si>
  <si>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</si>
  <si>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</si>
  <si>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</si>
  <si>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</si>
  <si>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</si>
  <si>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</si>
  <si>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</si>
  <si>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</si>
  <si>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</si>
  <si>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</si>
  <si>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</si>
  <si>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</si>
  <si>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</si>
  <si>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</si>
  <si>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</si>
  <si>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</si>
  <si>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</si>
  <si>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</si>
  <si>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</si>
  <si>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</si>
  <si>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</si>
  <si>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</si>
  <si>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</si>
  <si>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</si>
  <si>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</si>
  <si>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</si>
  <si>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</si>
  <si>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</si>
  <si>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</si>
  <si>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</si>
  <si>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</si>
  <si>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</si>
  <si>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</si>
  <si>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</si>
  <si>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</si>
  <si>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</si>
  <si>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</si>
  <si>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</si>
  <si>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</si>
  <si>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</si>
  <si>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</si>
  <si>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</si>
  <si>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</si>
  <si>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</si>
  <si>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</si>
  <si>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</si>
  <si>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</si>
  <si>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</si>
  <si>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</si>
  <si>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</si>
  <si>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</si>
  <si>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</si>
  <si>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</si>
  <si>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</si>
  <si>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</si>
  <si>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</si>
  <si>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</si>
  <si>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</si>
  <si>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</si>
  <si>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</si>
  <si>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</si>
  <si>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</si>
  <si>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</si>
  <si>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</si>
  <si>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</si>
  <si>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</si>
  <si>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</si>
  <si>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</si>
  <si>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</si>
  <si>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</si>
  <si>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</si>
  <si>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</si>
  <si>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</si>
  <si>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</si>
  <si>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</si>
  <si>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</si>
  <si>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</si>
  <si>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</si>
  <si>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</si>
  <si>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</si>
  <si>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</si>
  <si>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</si>
  <si>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</si>
  <si>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</si>
  <si>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</si>
  <si>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</si>
  <si>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</si>
  <si>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</si>
  <si>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</si>
  <si>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</si>
  <si>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</si>
  <si>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</si>
  <si>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</si>
  <si>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</si>
  <si>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</si>
  <si>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</si>
  <si>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</si>
  <si>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</si>
  <si>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</si>
  <si>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</si>
  <si>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</si>
  <si>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</si>
  <si>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</si>
  <si>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</si>
  <si>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</si>
  <si>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</si>
  <si>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</si>
  <si>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</si>
  <si>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</si>
  <si>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</si>
  <si>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</si>
  <si>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</si>
  <si>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</si>
  <si>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</si>
  <si>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</si>
  <si>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</si>
  <si>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</si>
  <si>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</si>
  <si>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</si>
  <si>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</si>
  <si>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</si>
  <si>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</si>
  <si>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</si>
  <si>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</si>
  <si>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</si>
  <si>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</si>
  <si>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</si>
  <si>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</si>
  <si>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</si>
  <si>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</si>
  <si>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</si>
  <si>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</si>
  <si>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</si>
  <si>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</si>
  <si>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</si>
  <si>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</si>
  <si>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</si>
  <si>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</si>
  <si>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</si>
  <si>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</si>
  <si>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</si>
  <si>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</si>
  <si>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</si>
  <si>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</si>
  <si>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</si>
  <si>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</si>
  <si>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</si>
  <si>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</si>
  <si>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</si>
  <si>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</si>
  <si>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</si>
  <si>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</si>
  <si>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</si>
  <si>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</si>
  <si>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</si>
  <si>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</si>
  <si>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</si>
  <si>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</si>
  <si>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</si>
  <si>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</si>
  <si>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</si>
  <si>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</si>
  <si>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</si>
  <si>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</si>
  <si>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</si>
  <si>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</si>
  <si>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</si>
  <si>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</si>
  <si>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</si>
  <si>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</si>
  <si>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</si>
  <si>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</si>
  <si>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</si>
  <si>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</si>
  <si>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</si>
  <si>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</si>
  <si>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</si>
  <si>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</si>
  <si>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</si>
  <si>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</si>
  <si>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</si>
  <si>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</si>
  <si>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</si>
  <si>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</si>
  <si>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</si>
  <si>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</si>
  <si>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</si>
  <si>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</si>
  <si>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</si>
  <si>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</si>
  <si>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</si>
  <si>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</si>
  <si>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</si>
  <si>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</si>
  <si>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</si>
  <si>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</si>
  <si>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</si>
  <si>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</si>
  <si>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</si>
  <si>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</si>
  <si>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</si>
  <si>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</si>
  <si>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</si>
  <si>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</si>
  <si>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</si>
  <si>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</si>
  <si>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</si>
  <si>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</si>
  <si>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</si>
  <si>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</si>
  <si>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</si>
  <si>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</si>
  <si>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</si>
  <si>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</si>
  <si>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</si>
  <si>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</si>
  <si>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</si>
  <si>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</si>
  <si>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</si>
  <si>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</si>
  <si>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</si>
  <si>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</si>
  <si>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</si>
  <si>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</si>
  <si>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</si>
  <si>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</si>
  <si>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</si>
  <si>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</si>
  <si>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</si>
  <si>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</si>
  <si>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</si>
  <si>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</si>
  <si>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</si>
  <si>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</si>
  <si>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</si>
  <si>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</si>
  <si>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</si>
  <si>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</si>
  <si>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</si>
  <si>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</si>
  <si>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</si>
  <si>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</si>
  <si>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</si>
  <si>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</si>
  <si>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</si>
  <si>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</si>
  <si>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</si>
  <si>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</si>
  <si>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</si>
  <si>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</si>
  <si>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</si>
  <si>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</si>
  <si>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</si>
  <si>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</si>
  <si>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</si>
  <si>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</si>
  <si>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</si>
  <si>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</si>
  <si>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</si>
  <si>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</si>
  <si>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</si>
  <si>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</si>
  <si>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</si>
  <si>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</si>
  <si>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</si>
  <si>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</si>
  <si>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</si>
  <si>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</si>
  <si>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</si>
  <si>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</si>
  <si>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</si>
  <si>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</si>
  <si>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</si>
  <si>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</si>
  <si>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</si>
  <si>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</si>
  <si>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</si>
  <si>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</si>
  <si>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</si>
  <si>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</si>
  <si>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</si>
  <si>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</si>
  <si>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</si>
  <si>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</si>
  <si>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</si>
  <si>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</si>
  <si>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</si>
  <si>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</si>
  <si>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</si>
  <si>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</si>
  <si>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</si>
  <si>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</si>
  <si>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</si>
  <si>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</si>
  <si>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</si>
  <si>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</si>
  <si>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</si>
  <si>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</si>
  <si>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</si>
  <si>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</si>
  <si>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</si>
  <si>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</si>
  <si>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</si>
  <si>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</si>
  <si>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</si>
  <si>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</si>
  <si>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</si>
  <si>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</si>
  <si>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</si>
  <si>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</si>
  <si>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</si>
  <si>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</si>
  <si>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</si>
  <si>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</si>
  <si>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</si>
  <si>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</si>
  <si>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</si>
  <si>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</si>
  <si>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</si>
  <si>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</si>
  <si>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</si>
  <si>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</si>
  <si>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</si>
  <si>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</si>
  <si>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</si>
  <si>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</si>
  <si>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</si>
  <si>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</si>
  <si>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</si>
  <si>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</si>
  <si>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</si>
  <si>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</si>
  <si>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</si>
  <si>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</si>
  <si>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</si>
  <si>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</si>
  <si>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</si>
  <si>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</si>
  <si>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</si>
  <si>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</si>
  <si>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</si>
  <si>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</si>
  <si>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</si>
  <si>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</si>
  <si>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</si>
  <si>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</si>
  <si>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</si>
  <si>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</si>
  <si>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</si>
  <si>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</si>
  <si>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</si>
  <si>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</si>
  <si>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</si>
  <si>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</si>
  <si>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</si>
  <si>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</si>
  <si>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</si>
  <si>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</si>
  <si>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</si>
  <si>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</si>
  <si>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</si>
  <si>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</si>
  <si>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</si>
  <si>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</si>
  <si>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</si>
  <si>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</si>
  <si>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</si>
  <si>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</si>
  <si>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</si>
  <si>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</si>
  <si>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</si>
  <si>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</si>
  <si>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</si>
  <si>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</si>
  <si>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</si>
  <si>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</si>
  <si>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</si>
  <si>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</si>
  <si>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</si>
  <si>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</si>
  <si>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</si>
  <si>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</si>
  <si>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</si>
  <si>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</si>
  <si>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</si>
  <si>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</si>
  <si>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</si>
  <si>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</si>
  <si>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</si>
  <si>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</si>
  <si>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</si>
  <si>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</si>
  <si>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</si>
  <si>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</si>
  <si>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</si>
  <si>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</si>
  <si>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</si>
  <si>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</si>
  <si>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</si>
  <si>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</si>
  <si>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</si>
  <si>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</si>
  <si>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</si>
  <si>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</si>
  <si>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</si>
  <si>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</si>
  <si>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</si>
  <si>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</si>
  <si>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</si>
  <si>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</si>
  <si>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</si>
  <si>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</si>
  <si>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</si>
  <si>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</si>
  <si>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</si>
  <si>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</si>
  <si>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</si>
  <si>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</si>
  <si>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</si>
  <si>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</si>
  <si>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</si>
  <si>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</si>
  <si>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</si>
  <si>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</si>
  <si>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</si>
  <si>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</si>
  <si>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</si>
  <si>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</si>
  <si>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</si>
  <si>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</si>
  <si>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</si>
  <si>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</si>
  <si>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</si>
  <si>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</si>
  <si>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</si>
  <si>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</si>
  <si>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</si>
  <si>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</si>
  <si>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</si>
  <si>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</si>
  <si>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</si>
  <si>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</si>
  <si>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</si>
  <si>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</si>
  <si>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</si>
  <si>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</si>
  <si>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</si>
  <si>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</si>
  <si>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</si>
  <si>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</si>
  <si>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</si>
  <si>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</si>
  <si>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</si>
  <si>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</si>
  <si>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</si>
  <si>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</si>
  <si>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</si>
  <si>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</si>
  <si>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</si>
  <si>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</si>
  <si>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</si>
  <si>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</si>
  <si>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</si>
  <si>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</si>
  <si>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</si>
  <si>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</si>
  <si>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</si>
  <si>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</si>
  <si>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</si>
  <si>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</si>
  <si>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</si>
  <si>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</si>
  <si>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</si>
  <si>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</si>
  <si>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</si>
  <si>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</si>
  <si>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</si>
  <si>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</si>
  <si>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</si>
  <si>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</si>
  <si>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</si>
  <si>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</si>
  <si>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</si>
  <si>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</si>
  <si>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</si>
  <si>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</si>
  <si>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</si>
  <si>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</si>
  <si>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</si>
  <si>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</si>
  <si>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</si>
  <si>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</si>
  <si>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</si>
  <si>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</si>
  <si>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</si>
  <si>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</si>
  <si>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</si>
  <si>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</si>
  <si>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</si>
  <si>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</si>
  <si>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</si>
  <si>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</si>
  <si>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</si>
  <si>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</si>
  <si>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</si>
  <si>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</si>
  <si>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</si>
  <si>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</si>
  <si>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</si>
  <si>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</si>
  <si>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</si>
  <si>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</si>
  <si>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</si>
  <si>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</si>
  <si>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</si>
  <si>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</si>
  <si>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</si>
  <si>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</si>
  <si>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</si>
  <si>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</si>
  <si>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</si>
  <si>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</si>
  <si>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</si>
  <si>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</si>
  <si>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</si>
  <si>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</si>
  <si>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</si>
  <si>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</si>
  <si>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</si>
  <si>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</si>
  <si>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</si>
  <si>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</si>
  <si>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</si>
  <si>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</si>
  <si>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</si>
  <si>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</si>
  <si>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</si>
  <si>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</si>
  <si>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</si>
  <si>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</si>
  <si>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</si>
  <si>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</si>
  <si>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</si>
  <si>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</si>
  <si>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</si>
  <si>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</si>
  <si>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</si>
  <si>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</si>
  <si>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</si>
  <si>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</si>
  <si>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</si>
  <si>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</si>
  <si>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</si>
  <si>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</si>
  <si>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</si>
  <si>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</si>
  <si>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</si>
  <si>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</si>
  <si>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</si>
  <si>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</si>
  <si>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</si>
  <si>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</si>
  <si>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</si>
  <si>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</si>
  <si>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</si>
  <si>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</si>
  <si>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</si>
  <si>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</si>
  <si>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</si>
  <si>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</si>
  <si>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</si>
  <si>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</si>
  <si>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</si>
  <si>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</si>
  <si>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</si>
  <si>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</si>
  <si>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</si>
  <si>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</si>
  <si>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</si>
  <si>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</si>
  <si>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</si>
  <si>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</si>
  <si>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</si>
  <si>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</si>
  <si>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</si>
  <si>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</si>
  <si>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</si>
  <si>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</si>
  <si>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</si>
  <si>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</si>
  <si>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</si>
  <si>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</si>
  <si>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</si>
  <si>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</si>
  <si>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</si>
  <si>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</si>
  <si>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</si>
  <si>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</si>
  <si>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</si>
  <si>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</si>
  <si>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</si>
  <si>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</si>
  <si>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</si>
  <si>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</si>
  <si>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</si>
  <si>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</si>
  <si>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</si>
  <si>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</si>
  <si>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</si>
  <si>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</si>
  <si>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</si>
  <si>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</si>
  <si>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</si>
  <si>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</si>
  <si>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</si>
  <si>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</si>
  <si>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</si>
  <si>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</si>
  <si>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</si>
  <si>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</si>
  <si>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</si>
  <si>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</si>
  <si>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</si>
  <si>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</si>
  <si>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</si>
  <si>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</si>
  <si>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</si>
  <si>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</si>
  <si>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</si>
  <si>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</si>
  <si>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</si>
  <si>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</si>
  <si>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</si>
  <si>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</si>
  <si>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</si>
  <si>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</si>
  <si>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</si>
  <si>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</si>
  <si>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</si>
  <si>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</si>
  <si>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</si>
  <si>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</si>
  <si>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</si>
  <si>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</si>
  <si>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</si>
  <si>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</si>
  <si>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</si>
  <si>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</si>
  <si>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</si>
  <si>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</si>
  <si>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</si>
  <si>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</si>
  <si>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</si>
  <si>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</si>
  <si>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</si>
  <si>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</si>
  <si>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</si>
  <si>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</si>
  <si>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</si>
  <si>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</si>
  <si>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</si>
  <si>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</si>
  <si>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</si>
  <si>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</si>
  <si>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</si>
  <si>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</si>
  <si>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</si>
  <si>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</si>
  <si>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</si>
  <si>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</si>
  <si>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</si>
  <si>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</si>
  <si>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</si>
  <si>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</si>
  <si>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</si>
  <si>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</si>
  <si>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</si>
  <si>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</si>
  <si>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</si>
  <si>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</si>
  <si>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</si>
  <si>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</si>
  <si>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</si>
  <si>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</si>
  <si>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</si>
  <si>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</si>
  <si>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</si>
  <si>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</si>
  <si>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</si>
  <si>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</si>
  <si>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</si>
  <si>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</si>
  <si>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</si>
  <si>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</si>
  <si>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</si>
  <si>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</si>
  <si>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</si>
  <si>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</si>
  <si>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</si>
  <si>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</si>
  <si>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</si>
  <si>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</si>
  <si>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</si>
  <si>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</si>
  <si>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</si>
  <si>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</si>
  <si>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</si>
  <si>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</si>
  <si>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</si>
  <si>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</si>
  <si>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</si>
  <si>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</si>
  <si>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</si>
  <si>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</si>
  <si>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</si>
  <si>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</si>
  <si>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</si>
  <si>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</si>
  <si>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</si>
  <si>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</si>
  <si>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</si>
  <si>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</si>
  <si>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</si>
  <si>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</si>
  <si>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</si>
  <si>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</si>
  <si>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</si>
  <si>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</si>
  <si>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</si>
  <si>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</si>
  <si>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</si>
  <si>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</si>
  <si>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</si>
  <si>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</si>
  <si>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</si>
  <si>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</si>
  <si>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</si>
  <si>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</si>
  <si>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</si>
  <si>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</si>
  <si>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</si>
  <si>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</si>
  <si>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</si>
  <si>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</si>
  <si>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</si>
  <si>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</si>
  <si>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</si>
  <si>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</si>
  <si>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</si>
  <si>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</si>
  <si>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</si>
  <si>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</si>
  <si>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</si>
  <si>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</si>
  <si>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</si>
  <si>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</si>
  <si>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</si>
  <si>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</si>
  <si>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</si>
  <si>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</si>
  <si>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</si>
  <si>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</si>
  <si>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</si>
  <si>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</si>
  <si>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</si>
  <si>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</si>
  <si>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</si>
  <si>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</si>
  <si>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</si>
  <si>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</si>
  <si>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</si>
  <si>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</si>
  <si>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</si>
  <si>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</si>
  <si>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</si>
  <si>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</si>
  <si>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</si>
  <si>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</si>
  <si>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</si>
  <si>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</si>
  <si>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</si>
  <si>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</si>
  <si>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</si>
  <si>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</si>
  <si>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</si>
  <si>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</si>
  <si>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</si>
  <si>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</si>
  <si>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</si>
  <si>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</si>
  <si>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</si>
  <si>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</si>
  <si>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</si>
  <si>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</si>
  <si>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</si>
  <si>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</si>
  <si>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</si>
  <si>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</si>
  <si>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</si>
  <si>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</si>
  <si>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</si>
  <si>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</si>
  <si>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</si>
  <si>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</si>
  <si>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</si>
  <si>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</si>
  <si>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</si>
  <si>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</si>
  <si>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</si>
  <si>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</si>
  <si>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</si>
  <si>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</si>
  <si>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</si>
  <si>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</si>
  <si>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</si>
  <si>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</si>
  <si>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</si>
  <si>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</si>
  <si>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</si>
  <si>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</si>
  <si>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</si>
  <si>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</si>
  <si>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</si>
  <si>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</si>
  <si>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</si>
  <si>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</si>
  <si>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</si>
  <si>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</si>
  <si>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</si>
  <si>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</si>
  <si>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</si>
  <si>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</si>
  <si>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</si>
  <si>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</si>
  <si>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</si>
  <si>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</si>
  <si>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</si>
  <si>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</si>
  <si>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</si>
  <si>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</si>
  <si>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</si>
  <si>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</si>
  <si>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</si>
  <si>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</si>
  <si>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</si>
  <si>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</si>
  <si>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</si>
  <si>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</si>
  <si>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</si>
  <si>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</si>
  <si>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</si>
  <si>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</si>
  <si>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</si>
  <si>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</si>
  <si>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</si>
  <si>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</si>
  <si>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</si>
  <si>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</si>
  <si>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</si>
  <si>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</si>
  <si>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</si>
  <si>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</si>
  <si>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</si>
  <si>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</si>
  <si>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</si>
  <si>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</si>
  <si>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</si>
  <si>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</si>
  <si>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</si>
  <si>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</si>
  <si>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</si>
  <si>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</si>
  <si>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</si>
  <si>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</si>
  <si>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</si>
  <si>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</si>
  <si>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</si>
  <si>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</si>
  <si>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</si>
  <si>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</si>
  <si>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</si>
  <si>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</si>
  <si>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</si>
  <si>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</si>
  <si>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</si>
  <si>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</si>
  <si>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</si>
  <si>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</si>
  <si>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</si>
  <si>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</si>
  <si>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</si>
  <si>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</si>
  <si>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</si>
  <si>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</si>
  <si>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</si>
  <si>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</si>
  <si>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</si>
  <si>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</si>
  <si>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</si>
  <si>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</si>
  <si>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</si>
  <si>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</si>
  <si>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</si>
  <si>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</si>
  <si>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</si>
  <si>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</si>
  <si>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</si>
  <si>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</si>
  <si>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</si>
  <si>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</si>
  <si>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</si>
  <si>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</si>
  <si>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</si>
  <si>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</si>
  <si>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</si>
  <si>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</si>
  <si>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</si>
  <si>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</si>
  <si>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</si>
  <si>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</si>
  <si>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</si>
  <si>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</si>
  <si>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</si>
  <si>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</si>
  <si>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</si>
  <si>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</si>
  <si>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</si>
  <si>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</si>
  <si>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</si>
  <si>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</si>
  <si>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</si>
  <si>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</si>
  <si>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</si>
  <si>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</si>
  <si>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</si>
  <si>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</si>
  <si>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</si>
  <si>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</si>
  <si>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</si>
  <si>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</si>
  <si>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</si>
  <si>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</si>
  <si>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</si>
  <si>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</si>
  <si>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</si>
  <si>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</si>
  <si>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</si>
  <si>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</si>
  <si>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</si>
  <si>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</si>
  <si>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</si>
  <si>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</si>
  <si>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</si>
  <si>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</si>
  <si>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</si>
  <si>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</si>
  <si>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</si>
  <si>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</si>
  <si>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</si>
  <si>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</si>
  <si>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</si>
  <si>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</si>
  <si>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</si>
  <si>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</si>
  <si>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</si>
  <si>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</si>
  <si>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</si>
  <si>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</si>
  <si>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</si>
  <si>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</si>
  <si>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</si>
  <si>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</si>
  <si>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</si>
  <si>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</si>
  <si>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</si>
  <si>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</si>
  <si>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</si>
  <si>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</si>
  <si>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</si>
  <si>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</si>
  <si>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</si>
  <si>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</si>
  <si>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</si>
  <si>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</si>
  <si>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</si>
  <si>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</si>
  <si>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</si>
  <si>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</si>
  <si>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</si>
  <si>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</si>
  <si>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</si>
  <si>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</si>
  <si>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</si>
  <si>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</si>
  <si>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</si>
  <si>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</si>
  <si>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</si>
  <si>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</si>
  <si>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</si>
  <si>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</si>
  <si>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</si>
  <si>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</si>
  <si>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</si>
  <si>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</si>
  <si>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</si>
  <si>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</si>
  <si>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</si>
  <si>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</si>
  <si>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</si>
  <si>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</si>
  <si>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</si>
  <si>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</si>
  <si>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</si>
  <si>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</si>
  <si>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</si>
  <si>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</si>
  <si>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</si>
  <si>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</si>
  <si>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</si>
  <si>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</si>
  <si>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</si>
  <si>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</si>
  <si>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</si>
  <si>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</si>
  <si>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</si>
  <si>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</si>
  <si>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</si>
  <si>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</si>
  <si>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</si>
  <si>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</si>
  <si>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</si>
  <si>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</si>
  <si>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</si>
  <si>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</si>
  <si>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</si>
  <si>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</si>
  <si>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</si>
  <si>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</si>
  <si>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</si>
  <si>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</si>
  <si>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</si>
  <si>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</si>
  <si>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</si>
  <si>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</si>
  <si>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</si>
  <si>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</si>
  <si>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</si>
  <si>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</si>
  <si>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</si>
  <si>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</si>
  <si>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</si>
  <si>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</si>
  <si>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</si>
  <si>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</si>
  <si>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</si>
  <si>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</si>
  <si>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</si>
  <si>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</si>
  <si>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</si>
  <si>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</si>
  <si>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</si>
  <si>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</si>
  <si>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</si>
  <si>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</si>
  <si>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</si>
  <si>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</si>
  <si>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</si>
  <si>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</si>
  <si>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</si>
  <si>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</si>
  <si>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</si>
  <si>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</si>
  <si>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</si>
  <si>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</si>
  <si>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</si>
  <si>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</si>
  <si>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</si>
  <si>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</si>
  <si>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</si>
  <si>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</si>
  <si>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</si>
  <si>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</si>
  <si>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</si>
  <si>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</si>
  <si>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</si>
  <si>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</si>
  <si>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</si>
  <si>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</si>
  <si>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</si>
  <si>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</si>
  <si>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</si>
  <si>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</si>
  <si>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</si>
  <si>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</si>
  <si>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</si>
  <si>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</si>
  <si>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</si>
  <si>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</si>
  <si>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</si>
  <si>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</si>
  <si>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</si>
  <si>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</si>
  <si>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</si>
  <si>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</si>
  <si>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</si>
  <si>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</si>
  <si>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</si>
  <si>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</si>
  <si>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</si>
  <si>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</si>
  <si>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</si>
  <si>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</si>
  <si>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</si>
  <si>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</si>
  <si>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</si>
  <si>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</si>
  <si>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</si>
  <si>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</si>
  <si>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</si>
  <si>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</si>
  <si>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</si>
  <si>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</si>
  <si>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</si>
  <si>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</si>
  <si>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</si>
  <si>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</si>
  <si>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</si>
  <si>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</si>
  <si>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</si>
  <si>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</si>
  <si>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</si>
  <si>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</si>
  <si>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</si>
  <si>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</si>
  <si>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</si>
  <si>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</si>
  <si>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</si>
  <si>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</si>
  <si>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</si>
  <si>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</si>
  <si>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</si>
  <si>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</si>
  <si>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</si>
  <si>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</si>
  <si>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</si>
  <si>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</si>
  <si>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</si>
  <si>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</si>
  <si>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</si>
  <si>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</si>
  <si>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</si>
  <si>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</si>
  <si>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</si>
  <si>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</si>
  <si>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</si>
  <si>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</si>
  <si>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</si>
  <si>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</si>
  <si>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</si>
  <si>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</si>
  <si>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</si>
  <si>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</si>
  <si>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</si>
  <si>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</si>
  <si>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</si>
  <si>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</si>
  <si>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</si>
  <si>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</si>
  <si>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</si>
  <si>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</si>
  <si>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</si>
  <si>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</si>
  <si>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</si>
  <si>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</si>
  <si>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</si>
  <si>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</si>
  <si>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</si>
  <si>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</si>
  <si>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</si>
  <si>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</si>
  <si>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</si>
  <si>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</si>
  <si>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</si>
  <si>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</si>
  <si>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</si>
  <si>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</si>
  <si>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</si>
  <si>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</si>
  <si>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</si>
  <si>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</si>
  <si>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</si>
  <si>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</si>
  <si>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</si>
  <si>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</si>
  <si>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</si>
  <si>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</si>
  <si>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</si>
  <si>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</si>
  <si>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</si>
  <si>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</si>
  <si>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</si>
  <si>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</si>
  <si>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</si>
  <si>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</si>
  <si>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</si>
  <si>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</si>
  <si>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</si>
  <si>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</si>
  <si>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</si>
  <si>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</si>
  <si>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</si>
  <si>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</si>
  <si>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</si>
  <si>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</si>
  <si>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</si>
  <si>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</si>
  <si>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</si>
  <si>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</si>
  <si>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</si>
  <si>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</si>
  <si>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</si>
  <si>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</si>
  <si>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</si>
  <si>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</si>
  <si>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</si>
  <si>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</si>
  <si>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</si>
  <si>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</si>
  <si>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</si>
  <si>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</si>
  <si>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</si>
  <si>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</si>
  <si>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</si>
  <si>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</si>
  <si>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</si>
  <si>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</si>
  <si>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</si>
  <si>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</si>
  <si>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</si>
  <si>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</si>
  <si>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</si>
  <si>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</si>
  <si>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</si>
  <si>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</si>
  <si>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</si>
  <si>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</si>
  <si>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</si>
  <si>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</si>
  <si>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</si>
  <si>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</si>
  <si>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</si>
  <si>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</si>
  <si>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</si>
  <si>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</si>
  <si>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</si>
  <si>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</si>
  <si>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</si>
  <si>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</si>
  <si>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</si>
  <si>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</si>
  <si>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</si>
  <si>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</si>
  <si>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</si>
  <si>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</si>
  <si>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</si>
  <si>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</si>
  <si>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</si>
  <si>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</si>
  <si>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</si>
  <si>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</si>
  <si>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</si>
  <si>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</si>
  <si>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</si>
  <si>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</si>
  <si>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</si>
  <si>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</si>
  <si>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</si>
  <si>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</si>
  <si>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</si>
  <si>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</si>
  <si>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</si>
  <si>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</si>
  <si>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</si>
  <si>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</si>
  <si>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</si>
  <si>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</si>
  <si>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</si>
  <si>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</si>
  <si>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</si>
  <si>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</si>
  <si>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</si>
  <si>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</si>
  <si>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</si>
  <si>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</si>
  <si>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</si>
  <si>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</si>
  <si>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</si>
  <si>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</si>
  <si>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</si>
  <si>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</si>
  <si>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</si>
  <si>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</si>
  <si>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</si>
  <si>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</si>
  <si>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</si>
  <si>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</si>
  <si>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</si>
  <si>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</si>
  <si>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</si>
  <si>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</si>
  <si>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</si>
  <si>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</si>
  <si>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</si>
  <si>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</si>
  <si>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</si>
  <si>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</si>
  <si>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</si>
  <si>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</si>
  <si>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</si>
  <si>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</si>
  <si>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</si>
  <si>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</si>
  <si>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</si>
  <si>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</si>
  <si>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</si>
  <si>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</si>
  <si>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</si>
  <si>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</si>
  <si>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</si>
  <si>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</si>
  <si>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</si>
  <si>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</si>
  <si>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</si>
  <si>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</si>
  <si>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</si>
  <si>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</si>
  <si>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</si>
  <si>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</si>
  <si>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</si>
  <si>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</si>
  <si>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</si>
  <si>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</si>
  <si>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</si>
  <si>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</si>
  <si>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</si>
  <si>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</si>
  <si>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</si>
  <si>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</si>
  <si>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</si>
  <si>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</si>
  <si>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</si>
  <si>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</si>
  <si>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</si>
  <si>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</si>
  <si>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</si>
  <si>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</si>
  <si>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</si>
  <si>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</si>
  <si>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</si>
  <si>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</si>
  <si>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</si>
  <si>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</si>
  <si>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</si>
  <si>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</si>
  <si>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</si>
  <si>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</si>
  <si>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</si>
  <si>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</si>
  <si>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</si>
  <si>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</si>
  <si>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</si>
  <si>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</si>
  <si>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</si>
  <si>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</si>
  <si>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</si>
  <si>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</si>
  <si>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</si>
  <si>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</si>
  <si>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</si>
  <si>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</si>
  <si>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</si>
  <si>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</si>
  <si>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</si>
  <si>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</si>
  <si>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</si>
  <si>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</si>
  <si>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</si>
  <si>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</si>
  <si>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</si>
  <si>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</si>
  <si>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</si>
  <si>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</si>
  <si>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</si>
  <si>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</si>
  <si>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</si>
  <si>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</si>
  <si>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</si>
  <si>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</si>
  <si>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</si>
  <si>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</si>
  <si>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</si>
  <si>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</si>
  <si>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</si>
  <si>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</si>
  <si>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</si>
  <si>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</si>
  <si>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</si>
  <si>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</si>
  <si>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</si>
  <si>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</si>
  <si>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</si>
  <si>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</si>
  <si>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</si>
  <si>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</si>
  <si>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</si>
  <si>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</si>
  <si>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</si>
  <si>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</si>
  <si>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</si>
  <si>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</si>
  <si>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</si>
  <si>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</si>
  <si>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</si>
  <si>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</si>
  <si>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</si>
  <si>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</si>
  <si>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</si>
  <si>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</si>
  <si>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</si>
  <si>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</si>
  <si>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</si>
  <si>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</si>
  <si>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</si>
  <si>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</si>
  <si>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</si>
  <si>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</si>
  <si>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</si>
  <si>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</si>
  <si>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</si>
  <si>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</si>
  <si>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</si>
  <si>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</si>
  <si>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</si>
  <si>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</si>
  <si>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</si>
  <si>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</si>
  <si>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</si>
  <si>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</si>
  <si>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</si>
  <si>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</si>
  <si>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</si>
  <si>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</si>
  <si>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</si>
  <si>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</si>
  <si>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</si>
  <si>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</si>
  <si>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</si>
  <si>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</si>
  <si>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</si>
  <si>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</si>
  <si>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</si>
  <si>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</si>
  <si>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</si>
  <si>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</si>
  <si>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</si>
  <si>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</si>
  <si>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</si>
  <si>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</si>
  <si>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</si>
  <si>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</si>
  <si>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</si>
  <si>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</si>
  <si>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</si>
  <si>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</si>
  <si>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</si>
  <si>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</si>
  <si>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</si>
  <si>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</si>
  <si>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</si>
  <si>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</si>
  <si>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</si>
  <si>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</si>
  <si>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</si>
  <si>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</si>
  <si>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</si>
  <si>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</si>
  <si>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</si>
  <si>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</si>
  <si>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</si>
  <si>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</si>
  <si>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</si>
  <si>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</si>
  <si>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</si>
  <si>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</si>
  <si>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</si>
  <si>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</si>
  <si>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</si>
  <si>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</si>
  <si>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</si>
  <si>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</si>
  <si>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</si>
  <si>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</si>
  <si>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</si>
  <si>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</si>
  <si>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</si>
  <si>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</si>
  <si>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</si>
  <si>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</si>
  <si>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</si>
  <si>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</si>
  <si>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</si>
  <si>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</si>
  <si>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</si>
  <si>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</si>
  <si>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</si>
  <si>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</si>
  <si>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</si>
  <si>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</si>
  <si>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</si>
  <si>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</si>
  <si>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</si>
  <si>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</si>
  <si>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</si>
  <si>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</si>
  <si>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</si>
  <si>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</si>
  <si>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</si>
  <si>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</si>
  <si>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</si>
  <si>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</si>
  <si>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</si>
  <si>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</si>
  <si>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</si>
  <si>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</si>
  <si>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</si>
  <si>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</si>
  <si>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</si>
  <si>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</si>
  <si>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</si>
  <si>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</si>
  <si>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</si>
  <si>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</si>
  <si>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</si>
  <si>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</si>
  <si>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</si>
  <si>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</si>
  <si>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</si>
  <si>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</si>
  <si>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</si>
  <si>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</si>
  <si>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</si>
  <si>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</si>
  <si>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</si>
  <si>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</si>
  <si>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</si>
  <si>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</si>
  <si>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</si>
  <si>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</si>
  <si>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</si>
  <si>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</si>
  <si>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</si>
  <si>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</si>
  <si>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</si>
  <si>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</si>
  <si>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</si>
  <si>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</si>
  <si>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</si>
  <si>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</si>
  <si>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</si>
  <si>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</si>
  <si>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</si>
  <si>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</si>
  <si>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</si>
  <si>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</si>
  <si>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</si>
  <si>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</si>
  <si>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</si>
  <si>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</si>
  <si>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</si>
  <si>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</si>
  <si>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</si>
  <si>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</si>
  <si>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</si>
  <si>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</si>
  <si>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</si>
  <si>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</si>
  <si>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</si>
  <si>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</si>
  <si>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</si>
  <si>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</si>
  <si>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</si>
  <si>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</si>
  <si>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</si>
  <si>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</si>
  <si>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</si>
  <si>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</si>
  <si>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</si>
  <si>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</si>
  <si>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</si>
  <si>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</si>
  <si>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</si>
  <si>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</si>
  <si>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</si>
  <si>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</si>
  <si>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</si>
  <si>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</si>
  <si>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</si>
  <si>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</si>
  <si>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</si>
  <si>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</si>
  <si>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</si>
  <si>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</si>
  <si>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</si>
  <si>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</si>
  <si>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</si>
  <si>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</si>
  <si>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</si>
  <si>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</si>
  <si>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</si>
  <si>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</si>
  <si>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</si>
  <si>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</si>
  <si>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</si>
  <si>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</si>
  <si>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</si>
  <si>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</si>
  <si>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</si>
  <si>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</si>
  <si>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</si>
  <si>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</si>
  <si>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</si>
  <si>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</si>
  <si>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</si>
  <si>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</si>
  <si>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</si>
  <si>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</si>
  <si>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</si>
  <si>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</si>
  <si>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</si>
  <si>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</si>
  <si>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</si>
  <si>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</si>
  <si>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</si>
  <si>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</si>
  <si>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</si>
  <si>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</si>
  <si>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</si>
  <si>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</si>
  <si>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</si>
  <si>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</si>
  <si>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</si>
  <si>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</si>
  <si>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</si>
  <si>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</si>
  <si>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</si>
  <si>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</si>
  <si>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</si>
  <si>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</si>
  <si>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</si>
  <si>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</si>
  <si>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</si>
  <si>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</si>
  <si>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</si>
  <si>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</si>
  <si>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</si>
  <si>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</si>
  <si>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</si>
  <si>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</si>
  <si>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</si>
  <si>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</si>
  <si>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</si>
  <si>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</si>
  <si>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</si>
  <si>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</si>
  <si>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</si>
  <si>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</si>
  <si>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</si>
  <si>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</si>
  <si>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</si>
  <si>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</si>
  <si>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</si>
  <si>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</si>
  <si>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</si>
  <si>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</si>
  <si>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</si>
  <si>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</si>
  <si>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</si>
  <si>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</si>
  <si>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</si>
  <si>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</si>
  <si>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</si>
  <si>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</si>
  <si>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</si>
  <si>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</si>
  <si>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</si>
  <si>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</si>
  <si>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</si>
  <si>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</si>
  <si>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</si>
  <si>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</si>
  <si>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</si>
  <si>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</si>
  <si>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</si>
  <si>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</si>
  <si>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</si>
  <si>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</si>
  <si>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</si>
  <si>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</si>
  <si>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</si>
  <si>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</si>
  <si>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</si>
  <si>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</si>
  <si>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</si>
  <si>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</si>
  <si>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</si>
  <si>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</si>
  <si>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</si>
  <si>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</si>
  <si>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</si>
  <si>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</si>
  <si>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</si>
  <si>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</si>
  <si>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</si>
  <si>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</si>
  <si>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</si>
  <si>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</si>
  <si>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</si>
  <si>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</si>
  <si>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</si>
  <si>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</si>
  <si>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</si>
  <si>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</si>
  <si>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</si>
  <si>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</si>
  <si>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</si>
  <si>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</si>
  <si>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</si>
  <si>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</si>
  <si>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</si>
  <si>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</si>
  <si>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</si>
  <si>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</si>
  <si>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</si>
  <si>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</si>
  <si>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</si>
  <si>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</si>
  <si>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</si>
  <si>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</si>
  <si>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</si>
  <si>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</si>
  <si>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</si>
  <si>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</si>
  <si>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</si>
  <si>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</si>
  <si>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</si>
  <si>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</si>
  <si>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</si>
  <si>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</si>
  <si>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</si>
  <si>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</si>
  <si>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</si>
  <si>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</si>
  <si>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</si>
  <si>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</si>
  <si>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</si>
  <si>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</si>
  <si>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</si>
  <si>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</si>
  <si>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</si>
  <si>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</si>
  <si>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</si>
  <si>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</si>
  <si>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</si>
  <si>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</si>
  <si>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</si>
  <si>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</si>
  <si>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</si>
  <si>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</si>
  <si>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</si>
  <si>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</si>
  <si>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</si>
  <si>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</si>
  <si>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</si>
  <si>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</si>
  <si>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</si>
  <si>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</si>
  <si>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</si>
  <si>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</si>
  <si>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</si>
  <si>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</si>
  <si>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</si>
  <si>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</si>
  <si>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</si>
  <si>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</si>
  <si>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</si>
  <si>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</si>
  <si>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</si>
  <si>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</si>
  <si>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</si>
  <si>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</si>
  <si>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</si>
  <si>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</si>
  <si>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</si>
  <si>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</si>
  <si>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</si>
  <si>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</si>
  <si>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</si>
  <si>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</si>
  <si>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</si>
  <si>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</si>
  <si>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</si>
  <si>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</si>
  <si>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</si>
  <si>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</si>
  <si>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</si>
  <si>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</si>
  <si>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</si>
  <si>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</si>
  <si>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</si>
  <si>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</si>
  <si>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</si>
  <si>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</si>
  <si>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</si>
  <si>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</si>
  <si>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</si>
  <si>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</si>
  <si>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</si>
  <si>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</si>
  <si>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</si>
  <si>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</si>
  <si>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</si>
  <si>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</si>
  <si>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</si>
  <si>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</si>
  <si>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</si>
  <si>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</si>
  <si>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</si>
  <si>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</si>
  <si>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</si>
  <si>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</si>
  <si>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</si>
  <si>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</si>
  <si>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</si>
  <si>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</si>
  <si>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</si>
  <si>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</si>
  <si>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</si>
  <si>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</si>
  <si>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</si>
  <si>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</si>
  <si>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</si>
  <si>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</si>
  <si>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</si>
  <si>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</si>
  <si>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</si>
  <si>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</si>
  <si>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</si>
  <si>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</si>
  <si>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</si>
  <si>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</si>
  <si>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</si>
  <si>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</si>
  <si>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</si>
  <si>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</si>
  <si>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</si>
  <si>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</si>
  <si>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</si>
  <si>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</si>
  <si>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</si>
  <si>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</si>
  <si>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</si>
  <si>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</si>
  <si>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</si>
  <si>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</si>
  <si>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</si>
  <si>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</si>
  <si>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</si>
  <si>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</si>
  <si>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</si>
  <si>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</si>
  <si>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</si>
  <si>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</si>
  <si>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</si>
  <si>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</si>
  <si>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</si>
  <si>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</si>
  <si>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</si>
  <si>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</si>
  <si>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</si>
  <si>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</si>
  <si>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</si>
  <si>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</si>
  <si>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</si>
  <si>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</si>
  <si>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</si>
  <si>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</si>
  <si>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</si>
  <si>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</si>
  <si>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</si>
  <si>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</si>
  <si>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</si>
  <si>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</si>
  <si>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</si>
  <si>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</si>
  <si>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</si>
  <si>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</si>
  <si>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</si>
  <si>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</si>
  <si>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</si>
  <si>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</si>
  <si>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</si>
  <si>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</si>
  <si>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</si>
  <si>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</si>
  <si>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</si>
  <si>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</si>
  <si>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</si>
  <si>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</si>
  <si>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</si>
  <si>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</si>
  <si>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</si>
  <si>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</si>
  <si>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</si>
  <si>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</si>
  <si>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</si>
  <si>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</si>
  <si>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</si>
  <si>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</si>
  <si>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</si>
  <si>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</si>
  <si>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</si>
  <si>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</si>
  <si>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</si>
  <si>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</si>
  <si>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</si>
  <si>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</si>
  <si>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</si>
  <si>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</si>
  <si>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</si>
  <si>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</si>
  <si>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</si>
  <si>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</si>
  <si>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</si>
  <si>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</si>
  <si>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</si>
  <si>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</si>
  <si>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</si>
  <si>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</si>
  <si>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</si>
  <si>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</si>
  <si>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</si>
  <si>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</si>
  <si>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</si>
  <si>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</si>
  <si>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</si>
  <si>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</si>
  <si>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</si>
  <si>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</si>
  <si>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</si>
  <si>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</si>
  <si>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</si>
  <si>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</si>
  <si>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</si>
  <si>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</si>
  <si>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</si>
  <si>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</si>
  <si>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</si>
  <si>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</si>
  <si>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</si>
  <si>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</si>
  <si>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</si>
  <si>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</si>
  <si>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</si>
  <si>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</si>
  <si>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</si>
  <si>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</si>
  <si>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</si>
  <si>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</si>
  <si>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</si>
  <si>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</si>
  <si>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</si>
  <si>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</si>
  <si>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</si>
  <si>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</si>
  <si>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</si>
  <si>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</si>
  <si>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</si>
  <si>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</si>
  <si>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</si>
  <si>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</si>
  <si>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</si>
  <si>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</si>
  <si>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</si>
  <si>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</si>
  <si>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</si>
  <si>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</si>
  <si>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</si>
  <si>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</si>
  <si>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</si>
  <si>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</si>
  <si>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</si>
  <si>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</si>
  <si>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</si>
  <si>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</si>
  <si>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</si>
  <si>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</si>
  <si>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</si>
  <si>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</si>
  <si>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</si>
  <si>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</si>
  <si>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</si>
  <si>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</si>
  <si>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</si>
  <si>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</si>
  <si>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</si>
  <si>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</si>
  <si>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</si>
  <si>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</si>
  <si>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</si>
  <si>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</si>
  <si>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</si>
  <si>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</si>
  <si>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</si>
  <si>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</si>
  <si>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</si>
  <si>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</si>
  <si>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</si>
  <si>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</si>
  <si>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</si>
  <si>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</si>
  <si>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</si>
  <si>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</si>
  <si>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</si>
  <si>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</si>
  <si>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</si>
  <si>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</si>
  <si>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</si>
  <si>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</si>
  <si>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</si>
  <si>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</si>
  <si>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</si>
  <si>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</si>
  <si>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</si>
  <si>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</si>
  <si>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</si>
  <si>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</si>
  <si>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</si>
  <si>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</si>
  <si>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</si>
  <si>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</si>
  <si>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</si>
  <si>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</si>
  <si>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</si>
  <si>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</si>
  <si>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</si>
  <si>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</si>
  <si>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</si>
  <si>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</si>
  <si>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</si>
  <si>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</si>
  <si>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</si>
  <si>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</si>
  <si>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</si>
  <si>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</si>
  <si>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</si>
  <si>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</si>
  <si>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</si>
  <si>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</si>
  <si>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</si>
  <si>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</si>
  <si>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</si>
  <si>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</si>
  <si>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</si>
  <si>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</si>
  <si>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</si>
  <si>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</si>
  <si>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</si>
  <si>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</si>
  <si>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</si>
  <si>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</si>
  <si>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</si>
  <si>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</si>
  <si>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</si>
  <si>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</si>
  <si>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</si>
  <si>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</si>
  <si>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</si>
  <si>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</si>
  <si>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</si>
  <si>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</si>
  <si>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</si>
  <si>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</si>
  <si>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</si>
  <si>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</si>
  <si>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</si>
  <si>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</si>
  <si>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</si>
  <si>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</si>
  <si>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</si>
  <si>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</si>
  <si>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</si>
  <si>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</si>
  <si>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</si>
  <si>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</si>
  <si>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</si>
  <si>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</si>
  <si>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</si>
  <si>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</si>
  <si>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</si>
  <si>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</si>
  <si>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</si>
  <si>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</si>
  <si>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</si>
  <si>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</si>
  <si>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</si>
  <si>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</si>
  <si>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</si>
  <si>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</si>
  <si>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</si>
  <si>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</si>
  <si>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</si>
  <si>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</si>
  <si>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</si>
  <si>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</si>
  <si>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</si>
  <si>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</si>
  <si>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</si>
  <si>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</si>
  <si>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</si>
  <si>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</si>
  <si>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</si>
  <si>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</si>
  <si>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</si>
  <si>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</si>
  <si>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</si>
  <si>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</si>
  <si>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</si>
  <si>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</si>
  <si>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</si>
  <si>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</si>
  <si>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</si>
  <si>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</si>
  <si>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</si>
  <si>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</si>
  <si>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</si>
  <si>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</si>
  <si>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</si>
  <si>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</si>
  <si>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</si>
  <si>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</si>
  <si>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</si>
  <si>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</si>
  <si>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</si>
  <si>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</si>
  <si>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</si>
  <si>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</si>
  <si>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</si>
  <si>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</si>
  <si>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</si>
  <si>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</si>
  <si>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</si>
  <si>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</si>
  <si>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</si>
  <si>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</si>
  <si>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</si>
  <si>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</si>
  <si>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</si>
  <si>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</si>
  <si>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</si>
  <si>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</si>
  <si>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</si>
  <si>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</si>
  <si>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</si>
  <si>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</si>
  <si>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</si>
  <si>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</si>
  <si>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</si>
  <si>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</si>
  <si>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</si>
  <si>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</si>
  <si>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</si>
  <si>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</si>
  <si>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</si>
  <si>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</si>
  <si>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</si>
  <si>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</si>
  <si>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</si>
  <si>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</si>
  <si>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</si>
  <si>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</si>
  <si>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</si>
  <si>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</si>
  <si>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</si>
  <si>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</si>
  <si>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</si>
  <si>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</si>
  <si>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</si>
  <si>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</si>
  <si>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</si>
  <si>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</si>
  <si>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</si>
  <si>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</si>
  <si>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</si>
  <si>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</si>
  <si>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</si>
  <si>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</si>
  <si>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</si>
  <si>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</si>
  <si>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</si>
  <si>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</si>
  <si>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</si>
  <si>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</si>
  <si>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</si>
  <si>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</si>
  <si>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</si>
  <si>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</si>
  <si>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</si>
  <si>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</si>
  <si>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</si>
  <si>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</si>
  <si>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</si>
  <si>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</si>
  <si>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</si>
  <si>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</si>
  <si>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</si>
  <si>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</si>
  <si>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</si>
  <si>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</si>
  <si>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</si>
  <si>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</si>
  <si>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</si>
  <si>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</si>
  <si>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</si>
  <si>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</si>
  <si>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</si>
  <si>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</si>
  <si>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</si>
  <si>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</si>
  <si>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</si>
  <si>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</si>
  <si>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</si>
  <si>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</si>
  <si>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</si>
  <si>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</si>
  <si>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</si>
  <si>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</si>
  <si>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</si>
  <si>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</si>
  <si>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</si>
  <si>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</si>
  <si>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</si>
  <si>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</si>
  <si>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</si>
  <si>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</si>
  <si>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</si>
  <si>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</si>
  <si>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</si>
  <si>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</si>
  <si>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</si>
  <si>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</si>
  <si>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</si>
  <si>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</si>
  <si>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</si>
  <si>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</si>
  <si>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</si>
  <si>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</si>
  <si>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</si>
  <si>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</si>
  <si>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</si>
  <si>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</si>
  <si>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</si>
  <si>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</si>
  <si>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</si>
  <si>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</si>
  <si>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</si>
  <si>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</si>
  <si>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</si>
  <si>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</si>
  <si>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</si>
  <si>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</si>
  <si>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</si>
  <si>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</si>
  <si>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</si>
  <si>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</si>
  <si>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</si>
  <si>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</si>
  <si>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</si>
  <si>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</si>
  <si>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</si>
  <si>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</si>
  <si>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</si>
  <si>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</si>
  <si>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</si>
  <si>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</si>
  <si>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</si>
  <si>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</si>
  <si>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</si>
  <si>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</si>
  <si>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</si>
  <si>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</si>
  <si>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</si>
  <si>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</si>
  <si>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</si>
  <si>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</si>
  <si>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</si>
  <si>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</si>
  <si>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</si>
  <si>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</si>
  <si>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</si>
  <si>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</si>
  <si>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</si>
  <si>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</si>
  <si>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</si>
  <si>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</si>
  <si>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</si>
  <si>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</si>
  <si>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</si>
  <si>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</si>
  <si>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</si>
  <si>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</si>
  <si>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</si>
  <si>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</si>
  <si>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</si>
  <si>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</si>
  <si>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</si>
  <si>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</si>
  <si>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</si>
  <si>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</si>
  <si>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</si>
  <si>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</si>
  <si>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</si>
  <si>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</si>
  <si>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</si>
  <si>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</si>
  <si>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</si>
  <si>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</si>
  <si>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</si>
  <si>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</si>
  <si>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</si>
  <si>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</si>
  <si>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</si>
  <si>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</si>
  <si>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</si>
  <si>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</si>
  <si>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</si>
  <si>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</si>
  <si>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</si>
  <si>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</si>
  <si>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</si>
  <si>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</si>
  <si>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</si>
  <si>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</si>
  <si>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</si>
  <si>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</si>
  <si>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</si>
  <si>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</si>
  <si>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</si>
  <si>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</si>
  <si>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</si>
  <si>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</si>
  <si>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</si>
  <si>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</si>
  <si>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</si>
  <si>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</si>
  <si>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</si>
  <si>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</si>
  <si>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</si>
  <si>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</si>
  <si>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</si>
  <si>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</si>
  <si>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</si>
  <si>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</si>
  <si>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</si>
  <si>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</si>
  <si>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</si>
  <si>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</si>
  <si>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</si>
  <si>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</si>
  <si>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</si>
  <si>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</si>
  <si>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</si>
  <si>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</si>
  <si>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</si>
  <si>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</si>
  <si>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</si>
  <si>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</si>
  <si>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</si>
  <si>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</si>
  <si>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</si>
  <si>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</si>
  <si>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</si>
  <si>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</si>
  <si>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</si>
  <si>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</si>
  <si>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</si>
  <si>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</si>
  <si>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</si>
  <si>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</si>
  <si>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</si>
  <si>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</si>
  <si>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</si>
  <si>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</si>
  <si>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</si>
  <si>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</si>
  <si>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</si>
  <si>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</si>
  <si>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</si>
  <si>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</si>
  <si>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</si>
  <si>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</si>
  <si>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</si>
  <si>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</si>
  <si>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</si>
  <si>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</si>
  <si>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</si>
  <si>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</si>
  <si>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</si>
  <si>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</si>
  <si>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</si>
  <si>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</si>
  <si>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</si>
  <si>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</si>
  <si>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</si>
  <si>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</si>
  <si>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</si>
  <si>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</si>
  <si>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</si>
  <si>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</si>
  <si>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</si>
  <si>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</si>
  <si>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</si>
  <si>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</si>
  <si>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</si>
  <si>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</si>
  <si>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</si>
  <si>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</si>
  <si>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</si>
  <si>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</si>
  <si>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</si>
  <si>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</si>
  <si>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</si>
  <si>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</si>
  <si>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</si>
  <si>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</si>
  <si>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</si>
  <si>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</si>
  <si>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</si>
  <si>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</si>
  <si>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</si>
  <si>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</si>
  <si>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</si>
  <si>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</si>
  <si>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</si>
  <si>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</si>
  <si>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</si>
  <si>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</si>
  <si>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</si>
  <si>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</si>
  <si>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</si>
  <si>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</si>
  <si>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</si>
  <si>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</si>
  <si>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</si>
  <si>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</si>
  <si>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</si>
  <si>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</si>
  <si>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</si>
  <si>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</si>
  <si>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</si>
  <si>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</si>
  <si>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</si>
  <si>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</si>
  <si>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</si>
  <si>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</si>
  <si>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</si>
  <si>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</si>
  <si>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</si>
  <si>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</si>
  <si>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</si>
  <si>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</si>
  <si>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</si>
  <si>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</si>
  <si>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</si>
  <si>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</si>
  <si>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</si>
  <si>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</si>
  <si>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</si>
  <si>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</si>
  <si>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</si>
  <si>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</si>
  <si>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</si>
  <si>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</si>
  <si>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</si>
  <si>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</si>
  <si>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</si>
  <si>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</si>
  <si>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</si>
  <si>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</si>
  <si>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</si>
  <si>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</si>
  <si>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</si>
  <si>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</si>
  <si>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</si>
  <si>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</si>
  <si>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</si>
  <si>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</si>
  <si>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</si>
  <si>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</si>
  <si>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</si>
  <si>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</si>
  <si>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</si>
  <si>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</si>
  <si>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</si>
  <si>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</si>
  <si>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</si>
  <si>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</si>
  <si>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</si>
  <si>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</si>
  <si>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</si>
  <si>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</si>
  <si>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</si>
  <si>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</si>
  <si>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</si>
  <si>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</si>
  <si>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</si>
  <si>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</si>
  <si>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</si>
  <si>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</si>
  <si>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</si>
  <si>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</si>
  <si>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</si>
  <si>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</si>
  <si>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</si>
  <si>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</si>
  <si>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</si>
  <si>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</si>
  <si>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</si>
  <si>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</si>
  <si>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</si>
  <si>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</si>
  <si>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</si>
  <si>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</si>
  <si>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</si>
  <si>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</si>
  <si>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</si>
  <si>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</si>
  <si>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</si>
  <si>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</si>
  <si>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</si>
  <si>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</si>
  <si>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</si>
  <si>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</si>
  <si>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</si>
  <si>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</si>
  <si>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</si>
  <si>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</si>
  <si>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</si>
  <si>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</si>
  <si>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</si>
  <si>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</si>
  <si>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</si>
  <si>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</si>
  <si>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</si>
  <si>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</si>
  <si>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</si>
  <si>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</si>
  <si>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</si>
  <si>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</si>
  <si>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</si>
  <si>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</si>
  <si>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</si>
  <si>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</si>
  <si>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</si>
  <si>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</si>
  <si>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</si>
  <si>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</si>
  <si>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</si>
  <si>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</si>
  <si>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</si>
  <si>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</si>
  <si>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</si>
  <si>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</si>
  <si>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</si>
  <si>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</si>
  <si>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</si>
  <si>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</si>
  <si>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</si>
  <si>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</si>
  <si>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</si>
  <si>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</si>
  <si>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</si>
  <si>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</si>
  <si>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</si>
  <si>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</si>
  <si>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</si>
  <si>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</si>
  <si>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</si>
  <si>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</si>
  <si>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</si>
  <si>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</si>
  <si>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</si>
  <si>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</si>
  <si>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</si>
  <si>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</si>
  <si>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</si>
  <si>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</si>
  <si>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</si>
  <si>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</si>
  <si>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</si>
  <si>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</si>
  <si>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</si>
  <si>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</si>
  <si>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</si>
  <si>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</si>
  <si>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</si>
  <si>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</si>
  <si>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</si>
  <si>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</si>
  <si>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</si>
  <si>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</si>
  <si>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</si>
  <si>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</si>
  <si>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</si>
  <si>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</si>
  <si>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</si>
  <si>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</si>
  <si>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</si>
  <si>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</si>
  <si>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</si>
  <si>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</si>
  <si>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</si>
  <si>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</si>
  <si>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</si>
  <si>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</si>
  <si>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</si>
  <si>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</si>
  <si>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</si>
  <si>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</si>
  <si>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</si>
  <si>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</si>
  <si>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</si>
  <si>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</si>
  <si>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</si>
  <si>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</si>
  <si>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</si>
  <si>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</si>
  <si>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</si>
  <si>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</si>
  <si>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</si>
  <si>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</si>
  <si>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</si>
  <si>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</si>
  <si>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</si>
  <si>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</si>
  <si>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</si>
  <si>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</si>
  <si>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</si>
  <si>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</si>
  <si>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</si>
  <si>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</si>
  <si>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</si>
  <si>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</si>
  <si>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</si>
  <si>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</si>
  <si>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</si>
  <si>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</si>
  <si>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</si>
  <si>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</si>
  <si>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</si>
  <si>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</si>
  <si>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</si>
  <si>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</si>
  <si>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</si>
  <si>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</si>
  <si>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</si>
  <si>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</si>
  <si>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</si>
  <si>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</si>
  <si>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</si>
  <si>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</si>
  <si>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</si>
  <si>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</si>
  <si>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</si>
  <si>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</si>
  <si>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</si>
  <si>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</si>
  <si>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</si>
  <si>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</si>
  <si>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</si>
  <si>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</si>
  <si>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</si>
  <si>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</si>
  <si>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</si>
  <si>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</si>
  <si>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</si>
  <si>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</si>
  <si>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</si>
  <si>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</si>
  <si>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</si>
  <si>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</si>
  <si>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</si>
  <si>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</si>
  <si>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</si>
  <si>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</si>
  <si>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</si>
  <si>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</si>
  <si>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</si>
  <si>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</si>
  <si>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</si>
  <si>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</si>
  <si>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</si>
  <si>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</si>
  <si>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</si>
  <si>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</si>
  <si>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</si>
  <si>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</si>
  <si>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</si>
  <si>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</si>
  <si>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</si>
  <si>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</si>
  <si>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</si>
  <si>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</si>
  <si>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</si>
  <si>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</si>
  <si>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</si>
  <si>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</si>
  <si>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</si>
  <si>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</si>
  <si>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</si>
  <si>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</si>
  <si>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</si>
  <si>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</si>
  <si>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</si>
  <si>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</si>
  <si>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</si>
  <si>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</si>
  <si>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</si>
  <si>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</si>
  <si>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</si>
  <si>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</si>
  <si>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</si>
  <si>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</si>
  <si>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</si>
  <si>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</si>
  <si>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</si>
  <si>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</si>
  <si>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</si>
  <si>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</si>
  <si>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</si>
  <si>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</si>
  <si>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</si>
  <si>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</si>
  <si>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</si>
  <si>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</si>
  <si>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</si>
  <si>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</si>
  <si>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</si>
  <si>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</si>
  <si>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</si>
  <si>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</si>
  <si>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</si>
  <si>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</si>
  <si>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</si>
  <si>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</si>
  <si>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</si>
  <si>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</si>
  <si>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</si>
  <si>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</si>
  <si>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</si>
  <si>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</si>
  <si>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</si>
  <si>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</si>
  <si>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</si>
  <si>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</si>
  <si>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</si>
  <si>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</si>
  <si>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</si>
  <si>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</si>
  <si>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</si>
  <si>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</si>
  <si>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</si>
  <si>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</si>
  <si>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</si>
  <si>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</si>
  <si>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</si>
  <si>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</si>
  <si>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</si>
  <si>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</si>
  <si>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</si>
  <si>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</si>
  <si>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</si>
  <si>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</si>
  <si>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</si>
  <si>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</si>
  <si>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</si>
  <si>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</si>
  <si>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</si>
  <si>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</si>
  <si>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</si>
  <si>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</si>
  <si>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</si>
  <si>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</si>
  <si>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</si>
  <si>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</si>
  <si>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</si>
  <si>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</si>
  <si>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</si>
  <si>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</si>
  <si>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</si>
  <si>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</si>
  <si>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</si>
  <si>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</si>
  <si>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</si>
  <si>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</si>
  <si>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</si>
  <si>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</si>
  <si>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</si>
  <si>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</si>
  <si>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</si>
  <si>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</si>
  <si>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</si>
  <si>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</si>
  <si>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</si>
  <si>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</si>
  <si>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</si>
  <si>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</si>
  <si>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</si>
  <si>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</si>
  <si>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</si>
  <si>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</si>
  <si>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</si>
  <si>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</si>
  <si>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</si>
  <si>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</si>
  <si>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</si>
  <si>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</si>
  <si>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</si>
  <si>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</si>
  <si>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</si>
  <si>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</si>
  <si>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</si>
  <si>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</si>
  <si>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</si>
  <si>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</si>
  <si>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</si>
  <si>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</si>
  <si>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</si>
  <si>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</si>
  <si>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</si>
  <si>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</si>
  <si>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</si>
  <si>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</si>
  <si>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</si>
  <si>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</si>
  <si>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</si>
  <si>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</si>
  <si>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</si>
  <si>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</si>
  <si>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</si>
  <si>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</si>
  <si>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</si>
  <si>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</si>
  <si>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</si>
  <si>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</si>
  <si>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</si>
  <si>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</si>
  <si>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</si>
  <si>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</si>
  <si>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</si>
  <si>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</si>
  <si>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</si>
  <si>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</si>
  <si>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</si>
  <si>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</si>
  <si>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</si>
  <si>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</si>
  <si>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</si>
  <si>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</si>
  <si>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</si>
  <si>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</si>
  <si>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</si>
  <si>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</si>
  <si>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</si>
  <si>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</si>
  <si>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</si>
  <si>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</si>
  <si>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</si>
  <si>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</si>
  <si>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</si>
  <si>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</si>
  <si>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</si>
  <si>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</si>
  <si>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</si>
  <si>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</si>
  <si>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</si>
  <si>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</si>
  <si>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</si>
  <si>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</si>
  <si>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</si>
  <si>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</si>
  <si>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</si>
  <si>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</si>
  <si>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</si>
  <si>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</si>
  <si>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</si>
  <si>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</si>
  <si>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</si>
  <si>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</si>
  <si>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</si>
  <si>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</si>
  <si>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</si>
  <si>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</si>
  <si>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</si>
  <si>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</si>
  <si>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</si>
  <si>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</si>
  <si>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</si>
  <si>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</si>
  <si>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</si>
  <si>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</si>
  <si>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</si>
  <si>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</si>
  <si>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</si>
  <si>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</si>
  <si>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</si>
  <si>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</si>
  <si>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</si>
  <si>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</si>
  <si>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</si>
  <si>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</si>
  <si>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</si>
  <si>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</si>
  <si>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</si>
  <si>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</si>
  <si>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</si>
  <si>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</si>
  <si>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</si>
  <si>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</si>
  <si>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</si>
  <si>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</si>
  <si>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</si>
  <si>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</si>
  <si>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</si>
  <si>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</si>
  <si>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</si>
  <si>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</si>
  <si>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</si>
  <si>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</si>
  <si>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</si>
  <si>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</si>
  <si>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</si>
  <si>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</si>
  <si>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</si>
  <si>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</si>
  <si>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</si>
  <si>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</si>
  <si>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</si>
  <si>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</si>
  <si>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</si>
  <si>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</si>
  <si>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</si>
  <si>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</si>
  <si>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</si>
  <si>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</si>
  <si>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</si>
  <si>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</si>
  <si>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</si>
  <si>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</si>
  <si>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</si>
  <si>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</si>
  <si>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</si>
  <si>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</si>
  <si>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</si>
  <si>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</si>
  <si>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</si>
  <si>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</si>
  <si>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</si>
  <si>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</si>
  <si>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</si>
  <si>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</si>
  <si>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</si>
  <si>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</si>
  <si>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</si>
  <si>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</si>
  <si>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</si>
  <si>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</si>
  <si>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</si>
  <si>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</si>
  <si>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</si>
  <si>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</si>
  <si>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</si>
  <si>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</si>
  <si>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</si>
  <si>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</si>
  <si>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</si>
  <si>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</si>
  <si>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</si>
  <si>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</si>
  <si>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</si>
  <si>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</si>
  <si>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</si>
  <si>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</si>
  <si>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</si>
  <si>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</si>
  <si>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</si>
  <si>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</si>
  <si>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</si>
  <si>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</si>
  <si>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</si>
  <si>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</si>
  <si>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</si>
  <si>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</si>
  <si>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</si>
  <si>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</si>
  <si>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</si>
  <si>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</si>
  <si>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</si>
  <si>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</si>
  <si>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</si>
  <si>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</si>
  <si>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</si>
  <si>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</si>
  <si>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</si>
  <si>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</si>
  <si>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</si>
  <si>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</si>
  <si>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</si>
  <si>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</si>
  <si>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</si>
  <si>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</si>
  <si>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</si>
  <si>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</si>
  <si>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</si>
  <si>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</si>
  <si>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</si>
  <si>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</si>
  <si>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</si>
  <si>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</si>
  <si>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</si>
  <si>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</si>
  <si>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</si>
  <si>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</si>
  <si>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</si>
  <si>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</si>
  <si>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</si>
  <si>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</si>
  <si>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</si>
  <si>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</si>
  <si>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</si>
  <si>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</si>
  <si>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</si>
  <si>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</si>
  <si>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</si>
  <si>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</si>
  <si>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</si>
  <si>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</si>
  <si>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</si>
  <si>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</si>
  <si>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</si>
  <si>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</si>
  <si>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</si>
  <si>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</si>
  <si>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</si>
  <si>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</si>
  <si>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</si>
  <si>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</si>
  <si>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</si>
  <si>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</si>
  <si>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</si>
  <si>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</si>
  <si>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</si>
  <si>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</si>
  <si>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</si>
  <si>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</si>
  <si>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</si>
  <si>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</si>
  <si>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</si>
  <si>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</si>
  <si>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</si>
  <si>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</si>
  <si>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</si>
  <si>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</si>
  <si>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</si>
  <si>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</si>
  <si>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</si>
  <si>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</si>
  <si>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</si>
  <si>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</si>
  <si>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</si>
  <si>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</si>
  <si>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</si>
  <si>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</si>
  <si>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</si>
  <si>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</si>
  <si>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</si>
  <si>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</si>
  <si>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</si>
  <si>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</si>
  <si>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</si>
  <si>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</si>
  <si>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</si>
  <si>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</si>
  <si>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</si>
  <si>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</si>
  <si>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</si>
  <si>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</si>
  <si>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</si>
  <si>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</si>
  <si>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</si>
  <si>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</si>
  <si>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</si>
  <si>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</si>
  <si>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</si>
  <si>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</si>
  <si>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</si>
  <si>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</si>
  <si>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</si>
  <si>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</si>
  <si>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</si>
  <si>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</si>
  <si>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</si>
  <si>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</si>
  <si>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</si>
  <si>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</si>
  <si>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</si>
  <si>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</si>
  <si>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</si>
  <si>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</si>
  <si>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</si>
  <si>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</si>
  <si>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</si>
  <si>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</si>
  <si>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</si>
  <si>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</si>
  <si>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</si>
  <si>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</si>
  <si>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</si>
  <si>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</si>
  <si>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</si>
  <si>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</si>
  <si>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</si>
  <si>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</si>
  <si>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</si>
  <si>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</si>
  <si>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</si>
  <si>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</si>
  <si>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</si>
  <si>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</si>
  <si>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</si>
  <si>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</si>
  <si>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</si>
  <si>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</si>
  <si>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</si>
  <si>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</si>
  <si>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</si>
  <si>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</si>
  <si>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</si>
  <si>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</si>
  <si>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</si>
  <si>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</si>
  <si>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</si>
  <si>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</si>
  <si>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</si>
  <si>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</si>
  <si>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</si>
  <si>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</si>
  <si>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</si>
  <si>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</si>
  <si>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</si>
  <si>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</si>
  <si>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</si>
  <si>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</si>
  <si>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</si>
  <si>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</si>
  <si>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</si>
  <si>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</si>
  <si>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</si>
  <si>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</si>
  <si>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</si>
  <si>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</si>
  <si>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</si>
  <si>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</si>
  <si>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</si>
  <si>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</si>
  <si>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</si>
  <si>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</si>
  <si>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</si>
  <si>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</si>
  <si>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</si>
  <si>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</si>
  <si>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</si>
  <si>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</si>
  <si>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</si>
  <si>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</si>
  <si>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</si>
  <si>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</si>
  <si>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</si>
  <si>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</si>
  <si>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</si>
  <si>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</si>
  <si>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</si>
  <si>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</si>
  <si>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</si>
  <si>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</si>
  <si>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</si>
  <si>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</si>
  <si>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</si>
  <si>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</si>
  <si>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</si>
  <si>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</si>
  <si>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</si>
  <si>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</si>
  <si>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</si>
  <si>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</si>
  <si>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</si>
  <si>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</si>
  <si>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</si>
  <si>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</si>
  <si>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</si>
  <si>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</si>
  <si>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</si>
  <si>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</si>
  <si>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</si>
  <si>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</si>
  <si>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</si>
  <si>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</si>
  <si>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</si>
  <si>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</si>
  <si>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</si>
  <si>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</si>
  <si>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</si>
  <si>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</si>
  <si>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</si>
  <si>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</si>
  <si>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</si>
  <si>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</si>
  <si>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</si>
  <si>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</si>
  <si>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</si>
  <si>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</si>
  <si>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</si>
  <si>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</si>
  <si>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</si>
  <si>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</si>
  <si>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</si>
  <si>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</si>
  <si>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</si>
  <si>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</si>
  <si>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</si>
  <si>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</si>
  <si>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</si>
  <si>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</si>
  <si>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</si>
  <si>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</si>
  <si>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</si>
  <si>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</si>
  <si>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</si>
  <si>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</si>
  <si>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</si>
  <si>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</si>
  <si>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</si>
  <si>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</si>
  <si>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</si>
  <si>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</si>
  <si>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</si>
  <si>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</si>
  <si>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</si>
  <si>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</si>
  <si>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</si>
  <si>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</si>
  <si>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</si>
  <si>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</si>
  <si>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</si>
  <si>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</si>
  <si>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</si>
  <si>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</si>
  <si>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</si>
  <si>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</si>
  <si>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</si>
  <si>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</si>
  <si>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</si>
  <si>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</si>
  <si>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</si>
  <si>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</si>
  <si>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</si>
  <si>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</si>
  <si>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</si>
  <si>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</si>
  <si>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</si>
  <si>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</si>
  <si>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</si>
  <si>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</si>
  <si>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</si>
  <si>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</si>
  <si>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</si>
  <si>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</si>
  <si>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</si>
  <si>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</si>
  <si>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</si>
  <si>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</si>
  <si>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</si>
  <si>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</si>
  <si>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</si>
  <si>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</si>
  <si>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</si>
  <si>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</si>
  <si>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</si>
  <si>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</si>
  <si>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</si>
  <si>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</si>
  <si>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</si>
  <si>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</si>
  <si>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</si>
  <si>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</si>
  <si>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</si>
  <si>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</si>
  <si>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</si>
  <si>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</si>
  <si>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</si>
  <si>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</si>
  <si>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</si>
  <si>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</si>
  <si>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</si>
  <si>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</si>
  <si>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</si>
  <si>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</si>
  <si>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</si>
  <si>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</si>
  <si>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</si>
  <si>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</si>
  <si>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</si>
  <si>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</si>
  <si>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</si>
  <si>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</si>
  <si>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</si>
  <si>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</si>
  <si>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</si>
  <si>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</si>
  <si>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</si>
  <si>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</si>
  <si>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</si>
  <si>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</si>
  <si>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</si>
  <si>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</si>
  <si>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</si>
  <si>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</si>
  <si>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</si>
  <si>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</si>
  <si>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</si>
  <si>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</si>
  <si>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</si>
  <si>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</si>
  <si>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</si>
  <si>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</si>
  <si>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</si>
  <si>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</si>
  <si>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</si>
  <si>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</si>
  <si>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</si>
  <si>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</si>
  <si>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</si>
  <si>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</si>
  <si>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</si>
  <si>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</si>
  <si>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</si>
  <si>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</si>
  <si>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</si>
  <si>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</si>
  <si>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</si>
  <si>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</si>
  <si>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</si>
  <si>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</si>
  <si>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</si>
  <si>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</si>
  <si>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</si>
  <si>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</si>
  <si>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</si>
  <si>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</si>
  <si>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</si>
  <si>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</si>
  <si>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</si>
  <si>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</si>
  <si>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</si>
  <si>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</si>
  <si>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</si>
  <si>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</si>
  <si>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</si>
  <si>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</si>
  <si>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</si>
  <si>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</si>
  <si>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</si>
  <si>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</si>
  <si>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</si>
  <si>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</si>
  <si>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</si>
  <si>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</si>
  <si>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</si>
  <si>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</si>
  <si>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</si>
  <si>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</si>
  <si>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</si>
  <si>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</si>
  <si>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</si>
  <si>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</si>
  <si>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</si>
  <si>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</si>
  <si>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</si>
  <si>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</si>
  <si>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</si>
  <si>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</si>
  <si>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</si>
  <si>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</si>
  <si>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</si>
  <si>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</si>
  <si>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</si>
  <si>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</si>
  <si>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</si>
  <si>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</si>
  <si>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</si>
  <si>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</si>
  <si>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</si>
  <si>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</si>
  <si>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</si>
  <si>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</si>
  <si>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</si>
  <si>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</si>
  <si>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</si>
  <si>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</si>
  <si>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</si>
  <si>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</si>
  <si>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</si>
  <si>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</si>
  <si>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</si>
  <si>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</si>
  <si>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</si>
  <si>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</si>
  <si>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</si>
  <si>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</si>
  <si>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</si>
  <si>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</si>
  <si>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</si>
  <si>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</si>
  <si>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</si>
  <si>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</si>
  <si>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</si>
  <si>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</si>
  <si>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</si>
  <si>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</si>
  <si>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</si>
  <si>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</si>
  <si>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</si>
  <si>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</si>
  <si>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</si>
  <si>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</si>
  <si>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</si>
  <si>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</si>
  <si>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</si>
  <si>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</si>
  <si>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</si>
  <si>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</si>
  <si>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</si>
  <si>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</si>
  <si>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</si>
  <si>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</si>
  <si>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</si>
  <si>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</si>
  <si>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</si>
  <si>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</si>
  <si>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</si>
  <si>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</si>
  <si>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</si>
  <si>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</si>
  <si>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</si>
  <si>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</si>
  <si>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</si>
  <si>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</si>
  <si>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</si>
  <si>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</si>
  <si>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</si>
  <si>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</si>
  <si>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</si>
  <si>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</si>
  <si>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</si>
  <si>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</si>
  <si>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</si>
  <si>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</si>
  <si>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</si>
  <si>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</si>
  <si>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</si>
  <si>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</si>
  <si>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</si>
  <si>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</si>
  <si>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</si>
  <si>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</si>
  <si>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</si>
  <si>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</si>
  <si>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</si>
  <si>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</si>
  <si>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</si>
  <si>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</si>
  <si>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</si>
  <si>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</si>
  <si>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</si>
  <si>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</si>
  <si>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</si>
  <si>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</si>
  <si>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</si>
  <si>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</si>
  <si>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</si>
  <si>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</si>
  <si>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</si>
  <si>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</si>
  <si>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</si>
  <si>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</si>
  <si>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</si>
  <si>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</si>
  <si>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</si>
  <si>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</si>
  <si>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</si>
  <si>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</si>
  <si>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</si>
  <si>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</si>
  <si>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</si>
  <si>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</si>
  <si>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</si>
  <si>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</si>
  <si>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</si>
  <si>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</si>
  <si>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</si>
  <si>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</si>
  <si>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</si>
  <si>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</si>
  <si>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</si>
  <si>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</si>
  <si>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</si>
  <si>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</si>
  <si>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</si>
  <si>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</si>
  <si>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</si>
  <si>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</si>
  <si>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</si>
  <si>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</si>
  <si>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</si>
  <si>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</si>
  <si>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</si>
  <si>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</si>
  <si>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</si>
  <si>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</si>
  <si>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</si>
  <si>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</si>
  <si>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</si>
  <si>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</si>
  <si>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</si>
  <si>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</si>
  <si>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</si>
  <si>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</si>
  <si>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</si>
  <si>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</si>
  <si>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</si>
  <si>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</si>
  <si>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</si>
  <si>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</si>
  <si>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</si>
  <si>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</si>
  <si>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</si>
  <si>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</si>
  <si>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</si>
  <si>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</si>
  <si>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</si>
  <si>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</si>
  <si>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</si>
  <si>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</si>
  <si>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</si>
  <si>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</si>
  <si>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</si>
  <si>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</si>
  <si>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</si>
  <si>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</si>
  <si>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</si>
  <si>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</si>
  <si>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</si>
  <si>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</si>
  <si>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</si>
  <si>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</si>
  <si>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</si>
  <si>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</si>
  <si>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</si>
  <si>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</si>
  <si>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</si>
  <si>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</si>
  <si>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</si>
  <si>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</si>
  <si>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</si>
  <si>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</si>
  <si>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</si>
  <si>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</si>
  <si>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</si>
  <si>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</si>
  <si>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</si>
  <si>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</si>
  <si>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</si>
  <si>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</si>
  <si>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</si>
  <si>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</si>
  <si>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</si>
  <si>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</si>
  <si>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</si>
  <si>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</si>
  <si>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</si>
  <si>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</si>
  <si>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</si>
  <si>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</si>
  <si>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</si>
  <si>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</si>
  <si>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</si>
  <si>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</si>
  <si>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</si>
  <si>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</si>
  <si>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</si>
  <si>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</si>
  <si>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</si>
  <si>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</si>
  <si>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</si>
  <si>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</si>
  <si>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</si>
  <si>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</si>
  <si>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</si>
  <si>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</si>
  <si>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</si>
  <si>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</si>
  <si>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</si>
  <si>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</si>
  <si>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</si>
  <si>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</si>
  <si>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</si>
  <si>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</si>
  <si>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</si>
  <si>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</si>
  <si>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</si>
  <si>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</si>
  <si>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</si>
  <si>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</si>
  <si>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</si>
  <si>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</si>
  <si>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</si>
  <si>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</si>
  <si>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</si>
  <si>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</si>
  <si>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</si>
  <si>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</si>
  <si>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</si>
  <si>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</si>
  <si>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</si>
  <si>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</si>
  <si>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</si>
  <si>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</si>
  <si>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</si>
  <si>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</si>
  <si>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</si>
  <si>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</si>
  <si>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</si>
  <si>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</si>
  <si>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</si>
  <si>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</si>
  <si>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</si>
  <si>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</si>
  <si>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</si>
  <si>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</si>
  <si>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</si>
  <si>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</si>
  <si>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</si>
  <si>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</si>
  <si>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</si>
  <si>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</si>
  <si>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</si>
  <si>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</si>
  <si>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</si>
  <si>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</si>
  <si>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</si>
  <si>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</si>
  <si>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</si>
  <si>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</si>
  <si>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</si>
  <si>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</si>
  <si>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</si>
  <si>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</si>
  <si>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</si>
  <si>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</si>
  <si>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</si>
  <si>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</si>
  <si>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</si>
  <si>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</si>
  <si>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</si>
  <si>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</si>
  <si>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</si>
  <si>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</si>
  <si>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</si>
  <si>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</si>
  <si>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</si>
  <si>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</si>
  <si>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</si>
  <si>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</si>
  <si>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</si>
  <si>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</si>
  <si>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</si>
  <si>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</si>
  <si>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</si>
  <si>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</si>
  <si>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</si>
  <si>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</si>
  <si>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</si>
  <si>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</si>
  <si>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</si>
  <si>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</si>
  <si>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</si>
  <si>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</si>
  <si>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</si>
  <si>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</si>
  <si>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</si>
  <si>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</si>
  <si>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</si>
  <si>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</si>
  <si>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</si>
  <si>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</si>
  <si>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</si>
  <si>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</si>
  <si>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</si>
  <si>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</si>
  <si>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</si>
  <si>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</si>
  <si>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</si>
  <si>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</si>
  <si>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</si>
  <si>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</si>
  <si>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</si>
  <si>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</si>
  <si>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</si>
  <si>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</si>
  <si>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</si>
  <si>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</si>
  <si>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</si>
  <si>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</si>
  <si>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</si>
  <si>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</si>
  <si>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</si>
  <si>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</si>
  <si>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</si>
  <si>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</si>
  <si>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</si>
  <si>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</si>
  <si>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</si>
  <si>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</si>
  <si>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</si>
  <si>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</si>
  <si>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</si>
  <si>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</si>
  <si>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</si>
  <si>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</si>
  <si>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</si>
  <si>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</si>
  <si>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</si>
  <si>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</si>
  <si>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</si>
  <si>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</si>
  <si>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</si>
  <si>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</si>
  <si>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</si>
  <si>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</si>
  <si>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</si>
  <si>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</si>
  <si>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</si>
  <si>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</si>
  <si>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</si>
  <si>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</si>
  <si>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</si>
  <si>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</si>
  <si>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</si>
  <si>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</si>
  <si>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</si>
  <si>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</si>
  <si>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</si>
  <si>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</si>
  <si>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</si>
  <si>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</si>
  <si>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</si>
  <si>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</si>
  <si>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</si>
  <si>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</si>
  <si>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</si>
  <si>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</si>
  <si>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</si>
  <si>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</si>
  <si>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</si>
  <si>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</si>
  <si>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</si>
  <si>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</si>
  <si>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</si>
  <si>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</si>
  <si>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</si>
  <si>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</si>
  <si>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</si>
  <si>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</si>
  <si>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</si>
  <si>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</si>
  <si>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</si>
  <si>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</si>
  <si>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</si>
  <si>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</si>
  <si>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</si>
  <si>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</si>
  <si>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</si>
  <si>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</si>
  <si>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</si>
  <si>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</si>
  <si>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</si>
  <si>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</si>
  <si>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</si>
  <si>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</si>
  <si>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</si>
  <si>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</si>
  <si>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</si>
  <si>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</si>
  <si>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</si>
  <si>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</si>
  <si>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</si>
  <si>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</si>
  <si>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</si>
  <si>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</si>
  <si>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</si>
  <si>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</si>
  <si>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</si>
  <si>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</si>
  <si>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</si>
  <si>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</si>
  <si>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</si>
  <si>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</si>
  <si>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</si>
  <si>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</si>
  <si>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</si>
  <si>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</si>
  <si>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</si>
  <si>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</si>
  <si>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</si>
  <si>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</si>
  <si>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</si>
  <si>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</si>
  <si>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</si>
  <si>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</si>
  <si>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</si>
  <si>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</si>
  <si>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</si>
  <si>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</si>
  <si>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</si>
  <si>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</si>
  <si>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</si>
  <si>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</si>
  <si>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</si>
  <si>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</si>
  <si>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</si>
  <si>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</si>
  <si>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</si>
  <si>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</si>
  <si>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</si>
  <si>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</si>
  <si>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</si>
  <si>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</si>
  <si>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</si>
  <si>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</si>
  <si>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</si>
  <si>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</si>
  <si>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</si>
  <si>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</si>
  <si>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</si>
  <si>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</si>
  <si>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</si>
  <si>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</si>
  <si>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</si>
  <si>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</si>
  <si>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</si>
  <si>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</si>
  <si>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</si>
  <si>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</si>
  <si>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</si>
  <si>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</si>
  <si>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</si>
  <si>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</si>
  <si>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</si>
  <si>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</si>
  <si>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</si>
  <si>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</si>
  <si>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</si>
  <si>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</si>
  <si>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</si>
  <si>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</si>
  <si>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</si>
  <si>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</si>
  <si>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</si>
  <si>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</si>
  <si>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</si>
  <si>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</si>
  <si>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</si>
  <si>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</si>
  <si>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</si>
  <si>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</si>
  <si>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</si>
  <si>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</si>
  <si>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</si>
  <si>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</si>
  <si>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</si>
  <si>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</si>
  <si>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</si>
  <si>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</si>
  <si>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</si>
  <si>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</si>
  <si>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</si>
  <si>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</si>
  <si>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</si>
  <si>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</si>
  <si>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</si>
  <si>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</si>
  <si>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</si>
  <si>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</si>
  <si>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</si>
  <si>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</si>
  <si>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</si>
  <si>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</si>
  <si>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</si>
  <si>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</si>
  <si>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</si>
  <si>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</si>
  <si>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</si>
  <si>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</si>
  <si>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</si>
  <si>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</si>
  <si>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</si>
  <si>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</si>
  <si>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</si>
  <si>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</si>
  <si>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</si>
  <si>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</si>
  <si>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</si>
  <si>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</si>
  <si>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</si>
  <si>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</si>
  <si>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</si>
  <si>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</si>
  <si>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</si>
  <si>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</si>
  <si>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</si>
  <si>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</si>
  <si>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</si>
  <si>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</si>
  <si>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</si>
  <si>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</si>
  <si>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</si>
  <si>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</si>
  <si>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</si>
  <si>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</si>
  <si>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</si>
  <si>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</si>
  <si>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</si>
  <si>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</si>
  <si>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</si>
  <si>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</si>
  <si>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</si>
  <si>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</si>
  <si>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</si>
  <si>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</si>
  <si>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</si>
  <si>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</si>
  <si>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</si>
  <si>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</si>
  <si>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</si>
  <si>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</si>
  <si>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</si>
  <si>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</si>
  <si>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</si>
  <si>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</si>
  <si>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</si>
  <si>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</si>
  <si>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</si>
  <si>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</si>
  <si>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</si>
  <si>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</si>
  <si>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</si>
  <si>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</si>
  <si>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</si>
  <si>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</si>
  <si>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</si>
  <si>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</si>
  <si>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</si>
  <si>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</si>
  <si>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</si>
  <si>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</si>
  <si>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</si>
  <si>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</si>
  <si>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</si>
  <si>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</si>
  <si>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</si>
  <si>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</si>
  <si>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</si>
  <si>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</si>
  <si>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</si>
  <si>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</si>
  <si>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</si>
  <si>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</si>
  <si>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</si>
  <si>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</si>
  <si>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</si>
  <si>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</si>
  <si>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</si>
  <si>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</si>
  <si>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</si>
  <si>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</si>
  <si>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</si>
  <si>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</si>
  <si>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</si>
  <si>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</si>
  <si>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</si>
  <si>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</si>
  <si>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</si>
  <si>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</si>
  <si>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</si>
  <si>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</si>
  <si>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</si>
  <si>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</si>
  <si>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</si>
  <si>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</si>
  <si>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</si>
  <si>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</si>
  <si>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</si>
  <si>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</si>
  <si>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</si>
  <si>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</si>
  <si>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</si>
  <si>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</si>
  <si>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</si>
  <si>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</si>
  <si>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</si>
  <si>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</si>
  <si>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</si>
  <si>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</si>
  <si>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</si>
  <si>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</si>
  <si>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</si>
  <si>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</si>
  <si>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</si>
  <si>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</si>
  <si>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</si>
  <si>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</si>
  <si>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</si>
  <si>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</si>
  <si>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</si>
  <si>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</si>
  <si>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</si>
  <si>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</si>
  <si>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</si>
  <si>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</si>
  <si>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</si>
  <si>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</si>
  <si>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</si>
  <si>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</si>
  <si>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</si>
  <si>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</si>
  <si>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</si>
  <si>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</si>
  <si>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</si>
  <si>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</si>
  <si>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</si>
  <si>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</si>
  <si>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</si>
  <si>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</si>
  <si>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</si>
  <si>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</si>
  <si>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</si>
  <si>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</si>
  <si>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</si>
  <si>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</si>
  <si>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</si>
  <si>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</si>
  <si>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</si>
  <si>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</si>
  <si>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</si>
  <si>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</si>
  <si>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</si>
  <si>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</si>
  <si>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</si>
  <si>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</si>
  <si>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</si>
  <si>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</si>
  <si>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</si>
  <si>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</si>
  <si>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</si>
  <si>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</si>
  <si>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</si>
  <si>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</si>
  <si>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</si>
  <si>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</si>
  <si>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</si>
  <si>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</si>
  <si>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</si>
  <si>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</si>
  <si>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</si>
  <si>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</si>
  <si>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</si>
  <si>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</si>
  <si>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</si>
  <si>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</si>
  <si>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</si>
  <si>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</si>
  <si>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</si>
  <si>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</si>
  <si>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</si>
  <si>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</si>
  <si>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</si>
  <si>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</si>
  <si>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</si>
  <si>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</si>
  <si>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</si>
  <si>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</si>
  <si>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</si>
  <si>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</si>
  <si>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</si>
  <si>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</si>
  <si>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</si>
  <si>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</si>
  <si>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</si>
  <si>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</si>
  <si>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</si>
  <si>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</si>
  <si>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</si>
  <si>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</si>
  <si>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</si>
  <si>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</si>
  <si>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</si>
  <si>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</si>
  <si>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</si>
  <si>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</si>
  <si>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</si>
  <si>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</si>
  <si>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</si>
  <si>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</si>
  <si>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</si>
  <si>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</si>
  <si>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</si>
  <si>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</si>
  <si>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</si>
  <si>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</si>
  <si>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</si>
  <si>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</si>
  <si>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</si>
  <si>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</si>
  <si>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</si>
  <si>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</si>
  <si>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</si>
  <si>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</si>
  <si>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</si>
  <si>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</si>
  <si>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</si>
  <si>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</si>
  <si>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</si>
  <si>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</si>
  <si>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</si>
  <si>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</si>
  <si>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</si>
  <si>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</si>
  <si>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</si>
  <si>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</si>
  <si>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</si>
  <si>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</si>
  <si>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</si>
  <si>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</si>
  <si>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</si>
  <si>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</si>
  <si>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</si>
  <si>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</si>
  <si>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</si>
  <si>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</si>
  <si>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</si>
  <si>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</si>
  <si>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</si>
  <si>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</si>
  <si>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</si>
  <si>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</si>
  <si>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</si>
  <si>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</si>
  <si>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</si>
  <si>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</si>
  <si>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</si>
  <si>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</si>
  <si>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</si>
  <si>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</si>
  <si>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</si>
  <si>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</si>
  <si>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</si>
  <si>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</si>
  <si>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</si>
  <si>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</si>
  <si>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</si>
  <si>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</si>
  <si>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</si>
  <si>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</si>
  <si>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</si>
  <si>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</si>
  <si>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</si>
  <si>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</si>
  <si>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</si>
  <si>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</si>
  <si>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</si>
  <si>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</si>
  <si>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</si>
  <si>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</si>
  <si>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</si>
  <si>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</si>
  <si>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</si>
  <si>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</si>
  <si>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</si>
  <si>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</si>
  <si>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</si>
  <si>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</si>
  <si>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</si>
  <si>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</si>
  <si>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</si>
  <si>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</si>
  <si>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</si>
  <si>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</si>
  <si>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</si>
  <si>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</si>
  <si>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</si>
  <si>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</si>
  <si>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</si>
  <si>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</si>
  <si>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</si>
  <si>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</si>
  <si>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</si>
  <si>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</si>
  <si>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</si>
  <si>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</si>
  <si>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</si>
  <si>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</si>
  <si>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</si>
  <si>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</si>
  <si>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</si>
  <si>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</si>
  <si>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</si>
  <si>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</si>
  <si>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</si>
  <si>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</si>
  <si>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</si>
  <si>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</si>
  <si>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</si>
  <si>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</si>
  <si>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</si>
  <si>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</si>
  <si>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</si>
  <si>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</si>
  <si>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</si>
  <si>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</si>
  <si>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</si>
  <si>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</si>
  <si>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</si>
  <si>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</si>
  <si>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</si>
  <si>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</si>
  <si>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</si>
  <si>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</si>
  <si>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</si>
  <si>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</si>
  <si>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</si>
  <si>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</si>
  <si>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</si>
  <si>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</si>
  <si>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</si>
  <si>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</si>
  <si>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</si>
  <si>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</si>
  <si>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</si>
  <si>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</si>
  <si>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</si>
  <si>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</si>
  <si>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</si>
  <si>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</si>
  <si>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</si>
  <si>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</si>
  <si>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</si>
  <si>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</si>
  <si>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</si>
  <si>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</si>
  <si>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</si>
  <si>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</si>
  <si>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</si>
  <si>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</si>
  <si>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</si>
  <si>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</si>
  <si>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</si>
  <si>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</si>
  <si>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</si>
  <si>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</si>
  <si>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</si>
  <si>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</si>
  <si>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</si>
  <si>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</si>
  <si>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</si>
  <si>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</si>
  <si>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</si>
  <si>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</si>
  <si>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</si>
  <si>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</si>
  <si>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</si>
  <si>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</si>
  <si>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</si>
  <si>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</si>
  <si>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</si>
  <si>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</si>
  <si>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</si>
  <si>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</si>
  <si>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</si>
  <si>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</si>
  <si>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</si>
  <si>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</si>
  <si>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</si>
  <si>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</si>
  <si>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</si>
  <si>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</si>
  <si>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</si>
  <si>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</si>
  <si>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</si>
  <si>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</si>
  <si>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</si>
  <si>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</si>
  <si>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</si>
  <si>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</si>
  <si>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</si>
  <si>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</si>
  <si>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</si>
  <si>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</si>
  <si>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</si>
  <si>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</si>
  <si>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</si>
  <si>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</si>
  <si>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</si>
  <si>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</si>
  <si>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</si>
  <si>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</si>
  <si>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</si>
  <si>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</si>
  <si>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</si>
  <si>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</si>
  <si>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</si>
  <si>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</si>
  <si>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</si>
  <si>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</si>
  <si>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</si>
  <si>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</si>
  <si>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</si>
  <si>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</si>
  <si>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</si>
  <si>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</si>
  <si>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</si>
  <si>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</si>
  <si>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</si>
  <si>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</si>
  <si>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</si>
  <si>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</si>
  <si>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</si>
  <si>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</si>
  <si>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</si>
  <si>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</si>
  <si>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</si>
  <si>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</si>
  <si>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</si>
  <si>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</si>
  <si>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</si>
  <si>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</si>
  <si>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</si>
  <si>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</si>
  <si>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</si>
  <si>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</si>
  <si>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</si>
  <si>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</si>
  <si>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</si>
  <si>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</si>
  <si>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</si>
  <si>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</si>
  <si>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</si>
  <si>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</si>
  <si>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</si>
  <si>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</si>
  <si>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</si>
  <si>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</si>
  <si>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</si>
  <si>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</si>
  <si>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</si>
  <si>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</si>
  <si>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</si>
  <si>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</si>
  <si>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</si>
  <si>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</si>
  <si>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</si>
  <si>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</si>
  <si>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</si>
  <si>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</si>
  <si>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</si>
  <si>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</si>
  <si>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</si>
  <si>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</si>
  <si>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</si>
  <si>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</si>
  <si>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</si>
  <si>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</si>
  <si>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</si>
  <si>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</si>
  <si>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</si>
  <si>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</si>
  <si>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</si>
  <si>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</si>
  <si>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</si>
  <si>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</si>
  <si>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</si>
  <si>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</si>
  <si>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</si>
  <si>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</si>
  <si>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</si>
  <si>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</si>
  <si>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</si>
  <si>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</si>
  <si>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</si>
  <si>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</si>
  <si>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</si>
  <si>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</si>
  <si>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</si>
  <si>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</si>
  <si>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</si>
  <si>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</si>
  <si>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</si>
  <si>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</si>
  <si>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</si>
  <si>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</si>
  <si>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</si>
  <si>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</si>
  <si>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</si>
  <si>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</si>
  <si>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</si>
  <si>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</si>
  <si>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</si>
  <si>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</si>
  <si>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</si>
  <si>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</si>
  <si>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</si>
  <si>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</si>
  <si>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</si>
  <si>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</si>
  <si>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</si>
  <si>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</si>
  <si>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</si>
  <si>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</si>
  <si>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</si>
  <si>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</si>
  <si>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</si>
  <si>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</si>
  <si>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</si>
  <si>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</si>
  <si>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</si>
  <si>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</si>
  <si>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</si>
  <si>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</si>
  <si>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</si>
  <si>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</si>
  <si>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</si>
  <si>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</si>
  <si>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</si>
  <si>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</si>
  <si>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</si>
  <si>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</si>
  <si>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</si>
  <si>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</si>
  <si>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</si>
  <si>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</si>
  <si>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</si>
  <si>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</si>
  <si>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</si>
  <si>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</si>
  <si>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</si>
  <si>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</si>
  <si>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</si>
  <si>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</si>
  <si>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</si>
  <si>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</si>
  <si>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</si>
  <si>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</si>
  <si>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</si>
  <si>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</si>
  <si>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</si>
  <si>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</si>
  <si>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</si>
  <si>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</si>
  <si>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</si>
  <si>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</si>
  <si>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</si>
  <si>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</si>
  <si>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</si>
  <si>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</si>
  <si>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</si>
  <si>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</si>
  <si>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</si>
  <si>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</si>
  <si>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</si>
  <si>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</si>
  <si>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</si>
  <si>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</si>
  <si>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</si>
  <si>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</si>
  <si>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</si>
  <si>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</si>
  <si>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</si>
  <si>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</si>
  <si>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</si>
  <si>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</si>
  <si>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</si>
  <si>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</si>
  <si>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</si>
  <si>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</si>
  <si>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</si>
  <si>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</si>
  <si>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</si>
  <si>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</si>
  <si>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</si>
  <si>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</si>
  <si>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</si>
  <si>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</si>
  <si>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</si>
  <si>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</si>
  <si>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</si>
  <si>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</si>
  <si>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</si>
  <si>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</si>
  <si>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</si>
  <si>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</si>
  <si>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</si>
  <si>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</si>
  <si>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</si>
  <si>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</si>
  <si>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</si>
  <si>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</si>
  <si>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</si>
  <si>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</si>
  <si>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</si>
  <si>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</si>
  <si>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</si>
  <si>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</si>
  <si>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</si>
  <si>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</si>
  <si>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</si>
  <si>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</si>
  <si>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</si>
  <si>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</si>
  <si>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</si>
  <si>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</si>
  <si>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</si>
  <si>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</si>
  <si>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</si>
  <si>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</si>
  <si>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</si>
  <si>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</si>
  <si>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</si>
  <si>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</si>
  <si>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</si>
  <si>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</si>
  <si>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</si>
  <si>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</si>
  <si>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</si>
  <si>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</si>
  <si>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</si>
  <si>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</si>
  <si>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</si>
  <si>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</si>
  <si>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</si>
  <si>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</si>
  <si>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</si>
  <si>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</si>
  <si>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</si>
  <si>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</si>
  <si>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</si>
  <si>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</si>
  <si>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</si>
  <si>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</si>
  <si>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</si>
  <si>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</si>
  <si>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</si>
  <si>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</si>
  <si>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</si>
  <si>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</si>
  <si>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</si>
  <si>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</si>
  <si>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</si>
  <si>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</si>
  <si>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</si>
  <si>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</si>
  <si>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</si>
  <si>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</si>
  <si>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</si>
  <si>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</si>
  <si>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</si>
  <si>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</si>
  <si>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</si>
  <si>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</si>
  <si>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</si>
  <si>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</si>
  <si>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</si>
  <si>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</si>
  <si>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</si>
  <si>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</si>
  <si>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</si>
  <si>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</si>
  <si>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</si>
  <si>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</si>
  <si>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</si>
  <si>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</si>
  <si>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</si>
  <si>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</si>
  <si>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</si>
  <si>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</si>
  <si>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</si>
  <si>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</si>
  <si>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</si>
  <si>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</si>
  <si>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</si>
  <si>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</si>
  <si>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</si>
  <si>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</si>
  <si>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</si>
  <si>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</si>
  <si>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</si>
  <si>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</si>
  <si>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</si>
  <si>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</si>
  <si>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</si>
  <si>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</si>
  <si>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</si>
  <si>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</si>
  <si>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</si>
  <si>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</si>
  <si>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</si>
  <si>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</si>
  <si>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</si>
  <si>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</si>
  <si>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</si>
  <si>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</si>
  <si>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</si>
  <si>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</si>
  <si>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</si>
  <si>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</si>
  <si>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</si>
  <si>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</si>
  <si>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</si>
  <si>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</si>
  <si>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</si>
  <si>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</si>
  <si>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</si>
  <si>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</si>
  <si>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</si>
  <si>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</si>
  <si>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</si>
  <si>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</si>
  <si>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</si>
  <si>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</si>
  <si>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</si>
  <si>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</si>
  <si>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</si>
  <si>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</si>
  <si>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</si>
  <si>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</si>
  <si>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</si>
  <si>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</si>
  <si>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</si>
  <si>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</si>
  <si>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</si>
  <si>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</si>
  <si>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</si>
  <si>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</si>
  <si>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</si>
  <si>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</si>
  <si>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</si>
  <si>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</si>
  <si>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</si>
  <si>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</si>
  <si>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</si>
  <si>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</si>
  <si>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</si>
  <si>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</si>
  <si>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</si>
  <si>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</si>
  <si>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</si>
  <si>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</si>
  <si>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</si>
  <si>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</si>
  <si>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</si>
  <si>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</si>
  <si>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</si>
  <si>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</si>
  <si>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</si>
  <si>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</si>
  <si>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</si>
  <si>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</si>
  <si>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</si>
  <si>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</si>
  <si>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</si>
  <si>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</si>
  <si>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</si>
  <si>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</si>
  <si>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</si>
  <si>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</si>
  <si>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</si>
  <si>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</si>
  <si>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</si>
  <si>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</si>
  <si>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</si>
  <si>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</si>
  <si>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</si>
  <si>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</si>
  <si>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</si>
  <si>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</si>
  <si>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</si>
  <si>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</si>
  <si>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</si>
  <si>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</si>
  <si>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</si>
  <si>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</si>
  <si>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</si>
  <si>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</si>
  <si>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</si>
  <si>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</si>
  <si>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</si>
  <si>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</si>
  <si>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</si>
  <si>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</si>
  <si>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</si>
  <si>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</si>
  <si>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</si>
  <si>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</si>
  <si>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</si>
  <si>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</si>
  <si>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</si>
  <si>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</si>
  <si>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</si>
  <si>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</si>
  <si>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</si>
  <si>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</si>
  <si>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</si>
  <si>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</si>
  <si>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</si>
  <si>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</si>
  <si>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</si>
  <si>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</si>
  <si>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</si>
  <si>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</si>
  <si>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</si>
  <si>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</si>
  <si>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</si>
  <si>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</si>
  <si>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</si>
  <si>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</si>
  <si>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</si>
  <si>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</si>
  <si>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</si>
  <si>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</si>
  <si>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</si>
  <si>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</si>
  <si>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</si>
  <si>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</si>
  <si>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</si>
  <si>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</si>
  <si>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</si>
  <si>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</si>
  <si>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</si>
  <si>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</si>
  <si>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</si>
  <si>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</si>
  <si>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</si>
  <si>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</si>
  <si>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</si>
  <si>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</si>
  <si>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</si>
  <si>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</si>
  <si>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</si>
  <si>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</si>
  <si>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</si>
  <si>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</si>
  <si>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</si>
  <si>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</si>
  <si>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</si>
  <si>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</si>
  <si>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</si>
  <si>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</si>
  <si>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</si>
  <si>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</si>
  <si>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</si>
  <si>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</si>
  <si>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</si>
  <si>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</si>
  <si>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</si>
  <si>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</si>
  <si>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</si>
  <si>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</si>
  <si>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</si>
  <si>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</si>
  <si>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</si>
  <si>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</si>
  <si>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</si>
  <si>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</si>
  <si>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</si>
  <si>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</si>
  <si>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</si>
  <si>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</si>
  <si>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</si>
  <si>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</si>
  <si>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</si>
  <si>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</si>
  <si>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</si>
  <si>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</si>
  <si>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</si>
  <si>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</si>
  <si>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</si>
  <si>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</si>
  <si>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</si>
  <si>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</si>
  <si>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</si>
  <si>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</si>
  <si>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</si>
  <si>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</si>
  <si>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</si>
  <si>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</si>
  <si>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</si>
  <si>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</si>
  <si>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</si>
  <si>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</si>
  <si>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</si>
  <si>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</si>
  <si>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</si>
  <si>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</si>
  <si>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</si>
  <si>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</si>
  <si>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</si>
  <si>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</si>
  <si>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</si>
  <si>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</si>
  <si>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</si>
  <si>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</si>
  <si>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</si>
  <si>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</si>
  <si>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</si>
  <si>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</si>
  <si>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</si>
  <si>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</si>
  <si>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</si>
  <si>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</si>
  <si>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</si>
  <si>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</si>
  <si>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</si>
  <si>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</si>
  <si>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</si>
  <si>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</si>
  <si>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</si>
  <si>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</si>
  <si>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</si>
  <si>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</si>
  <si>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</si>
  <si>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</si>
  <si>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</si>
  <si>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</si>
  <si>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</si>
  <si>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</si>
  <si>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</si>
  <si>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</si>
  <si>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</si>
  <si>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</si>
  <si>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</si>
  <si>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</si>
  <si>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</si>
  <si>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</si>
  <si>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</si>
  <si>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</si>
  <si>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</si>
  <si>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</si>
  <si>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</si>
  <si>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</si>
  <si>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</si>
  <si>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</si>
  <si>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</si>
  <si>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</si>
  <si>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</si>
  <si>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</si>
  <si>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</si>
  <si>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</si>
  <si>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</si>
  <si>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</si>
  <si>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</si>
  <si>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</si>
  <si>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</si>
  <si>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</si>
  <si>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</si>
  <si>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</si>
  <si>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</si>
  <si>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</si>
  <si>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</si>
  <si>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</si>
  <si>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</si>
  <si>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</si>
  <si>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</si>
  <si>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</si>
  <si>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</si>
  <si>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</si>
  <si>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</si>
  <si>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</si>
  <si>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</si>
  <si>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</si>
  <si>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</si>
  <si>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</si>
  <si>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</si>
  <si>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</si>
  <si>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</si>
  <si>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</si>
  <si>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</si>
  <si>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</si>
  <si>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</si>
  <si>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</si>
  <si>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</si>
  <si>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</si>
  <si>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</si>
  <si>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</si>
  <si>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</si>
  <si>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</si>
  <si>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</si>
  <si>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</si>
  <si>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</si>
  <si>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</si>
  <si>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</si>
  <si>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</si>
  <si>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</si>
  <si>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</si>
  <si>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</si>
  <si>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</si>
  <si>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</si>
  <si>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</si>
  <si>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</si>
  <si>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</si>
  <si>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</si>
  <si>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</si>
  <si>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</si>
  <si>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</si>
  <si>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</si>
  <si>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</si>
  <si>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</si>
  <si>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</si>
  <si>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</si>
  <si>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</si>
  <si>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</si>
  <si>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</si>
  <si>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</si>
  <si>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</si>
  <si>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</si>
  <si>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</si>
  <si>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</si>
  <si>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</si>
  <si>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</si>
  <si>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</si>
  <si>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</si>
  <si>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</si>
  <si>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</si>
  <si>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</si>
  <si>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</si>
  <si>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</si>
  <si>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</si>
  <si>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</si>
  <si>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</si>
  <si>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</si>
  <si>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</si>
  <si>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</si>
  <si>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</si>
  <si>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</si>
  <si>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</si>
  <si>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</si>
  <si>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</si>
  <si>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</si>
  <si>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</si>
  <si>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</si>
  <si>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</si>
  <si>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</si>
  <si>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</si>
  <si>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</si>
  <si>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</si>
  <si>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</si>
  <si>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</si>
  <si>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</si>
  <si>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</si>
  <si>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</si>
  <si>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</si>
  <si>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</si>
  <si>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</si>
  <si>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</si>
  <si>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</si>
  <si>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</si>
  <si>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</si>
  <si>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</si>
  <si>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</si>
  <si>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</si>
  <si>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</si>
  <si>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</si>
  <si>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</si>
  <si>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</si>
  <si>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</si>
  <si>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</si>
  <si>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</si>
  <si>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</si>
  <si>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</si>
  <si>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</si>
  <si>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</si>
  <si>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</si>
  <si>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</si>
  <si>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</si>
  <si>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</si>
  <si>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</si>
  <si>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</si>
  <si>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</si>
  <si>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</si>
  <si>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</si>
  <si>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</si>
  <si>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</si>
  <si>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</si>
  <si>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</si>
  <si>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</si>
  <si>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</si>
  <si>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</si>
  <si>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</si>
  <si>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</si>
  <si>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</si>
  <si>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</si>
  <si>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</si>
  <si>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</si>
  <si>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</si>
  <si>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</si>
  <si>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</si>
  <si>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</si>
  <si>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</si>
  <si>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</si>
  <si>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</si>
  <si>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</si>
  <si>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</si>
  <si>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</si>
  <si>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</si>
  <si>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</si>
  <si>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</si>
  <si>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</si>
  <si>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</si>
  <si>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</si>
  <si>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</si>
  <si>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</si>
  <si>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</si>
  <si>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</si>
  <si>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</si>
  <si>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</si>
  <si>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</si>
  <si>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</si>
  <si>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</si>
  <si>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</si>
  <si>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</si>
  <si>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</si>
  <si>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</si>
  <si>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</si>
  <si>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</si>
  <si>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</si>
  <si>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</si>
  <si>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</si>
  <si>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</si>
  <si>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</si>
  <si>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</si>
  <si>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</si>
  <si>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</si>
  <si>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</si>
  <si>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</si>
  <si>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</si>
  <si>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</si>
  <si>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</si>
  <si>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</si>
  <si>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</si>
  <si>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</si>
  <si>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</si>
  <si>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</si>
  <si>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</si>
  <si>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</si>
  <si>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</si>
  <si>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</si>
  <si>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</si>
  <si>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</si>
  <si>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</si>
  <si>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</si>
  <si>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</si>
  <si>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</si>
  <si>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</si>
  <si>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</si>
  <si>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</si>
  <si>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</si>
  <si>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</si>
  <si>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</si>
  <si>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</si>
  <si>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</si>
  <si>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</si>
  <si>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</si>
  <si>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</si>
  <si>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</si>
  <si>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</si>
  <si>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</si>
  <si>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</si>
  <si>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</si>
  <si>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</si>
  <si>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</si>
  <si>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</si>
  <si>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</si>
  <si>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</si>
  <si>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</si>
  <si>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</si>
  <si>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</si>
  <si>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</si>
  <si>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</si>
  <si>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</si>
  <si>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</si>
  <si>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</si>
  <si>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</si>
  <si>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</si>
  <si>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</si>
  <si>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</si>
  <si>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</si>
  <si>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</si>
  <si>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</si>
  <si>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</si>
  <si>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</si>
  <si>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</si>
  <si>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</si>
  <si>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</si>
  <si>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</si>
  <si>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</si>
  <si>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</si>
  <si>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</si>
  <si>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</si>
  <si>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</si>
  <si>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</si>
  <si>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</si>
  <si>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</si>
  <si>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</si>
  <si>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</si>
  <si>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</si>
  <si>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</si>
  <si>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</si>
  <si>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</si>
  <si>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</si>
  <si>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</si>
  <si>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</si>
  <si>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</si>
  <si>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</si>
  <si>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</si>
  <si>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</si>
  <si>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</si>
  <si>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</si>
  <si>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</si>
  <si>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</si>
  <si>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</si>
  <si>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</si>
  <si>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</si>
  <si>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</si>
  <si>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</si>
  <si>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</si>
  <si>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</si>
  <si>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</si>
  <si>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</si>
  <si>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</si>
  <si>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</si>
  <si>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</si>
  <si>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</si>
  <si>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</si>
  <si>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</si>
  <si>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</si>
  <si>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</si>
  <si>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</si>
  <si>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</si>
  <si>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</si>
  <si>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</si>
  <si>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</si>
  <si>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</si>
  <si>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</si>
  <si>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</si>
  <si>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</si>
  <si>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</si>
  <si>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</si>
  <si>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</si>
  <si>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</si>
  <si>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</si>
  <si>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</si>
  <si>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</si>
  <si>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</si>
  <si>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</si>
  <si>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</si>
  <si>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</si>
  <si>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</si>
  <si>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</si>
  <si>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</si>
  <si>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</si>
  <si>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</si>
  <si>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</si>
  <si>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</si>
  <si>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</si>
  <si>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</si>
  <si>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</si>
  <si>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</si>
  <si>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</si>
  <si>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</si>
  <si>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</si>
  <si>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</si>
  <si>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</si>
  <si>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</si>
  <si>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</si>
  <si>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</si>
  <si>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</si>
  <si>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</si>
  <si>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</si>
  <si>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</si>
  <si>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</si>
  <si>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</si>
  <si>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</si>
  <si>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</si>
  <si>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</si>
  <si>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</si>
  <si>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</si>
  <si>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</si>
  <si>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</si>
  <si>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</si>
  <si>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</si>
  <si>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</si>
  <si>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</si>
  <si>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</si>
  <si>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</si>
  <si>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</si>
  <si>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</si>
  <si>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</si>
  <si>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</si>
  <si>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</si>
  <si>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</si>
  <si>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</si>
  <si>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</si>
  <si>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</si>
  <si>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</si>
  <si>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</si>
  <si>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</si>
  <si>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</si>
  <si>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</si>
  <si>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</si>
  <si>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</si>
  <si>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</si>
  <si>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</si>
  <si>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</si>
  <si>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</si>
  <si>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</si>
  <si>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</si>
  <si>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</si>
  <si>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</si>
  <si>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</si>
  <si>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</si>
  <si>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</si>
  <si>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</si>
  <si>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</si>
  <si>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</si>
  <si>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</si>
  <si>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</si>
  <si>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</si>
  <si>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</si>
  <si>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</si>
  <si>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</si>
  <si>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</si>
  <si>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</si>
  <si>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</si>
  <si>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</si>
  <si>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</si>
  <si>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</si>
  <si>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</si>
  <si>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</si>
  <si>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</si>
  <si>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</si>
  <si>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</si>
  <si>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</si>
  <si>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</si>
  <si>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</si>
  <si>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</si>
  <si>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</si>
  <si>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</si>
  <si>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</si>
  <si>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</si>
  <si>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</si>
  <si>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</si>
  <si>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</si>
  <si>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</si>
  <si>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</si>
  <si>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</si>
  <si>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</si>
  <si>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</si>
  <si>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</si>
  <si>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</si>
  <si>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</si>
  <si>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</si>
  <si>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</si>
  <si>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</si>
  <si>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</si>
  <si>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</si>
  <si>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</si>
  <si>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</si>
  <si>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</si>
  <si>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</si>
  <si>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</si>
  <si>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</si>
  <si>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</si>
  <si>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</si>
  <si>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</si>
  <si>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</si>
  <si>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</si>
  <si>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</si>
  <si>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</si>
  <si>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</si>
  <si>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</si>
  <si>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</si>
  <si>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</si>
  <si>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</si>
  <si>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</si>
  <si>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</si>
  <si>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</si>
  <si>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</si>
  <si>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</si>
  <si>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</si>
  <si>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</si>
  <si>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</si>
  <si>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</si>
  <si>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</si>
  <si>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</si>
  <si>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</si>
  <si>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</si>
  <si>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</si>
  <si>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</si>
  <si>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</si>
  <si>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</si>
  <si>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</si>
  <si>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</si>
  <si>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</si>
  <si>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</si>
  <si>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</si>
  <si>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</si>
  <si>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</si>
  <si>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</si>
  <si>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</si>
  <si>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</si>
  <si>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</si>
  <si>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</si>
  <si>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</si>
  <si>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</si>
  <si>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</si>
  <si>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</si>
  <si>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</si>
  <si>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</si>
  <si>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</si>
  <si>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</si>
  <si>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</si>
  <si>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</si>
  <si>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</si>
  <si>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</si>
  <si>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</si>
  <si>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</si>
  <si>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</si>
  <si>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</si>
  <si>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</si>
  <si>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</si>
  <si>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</si>
  <si>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</si>
  <si>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</si>
  <si>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</si>
  <si>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</si>
  <si>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</si>
  <si>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</si>
  <si>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</si>
  <si>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</si>
  <si>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</si>
  <si>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</si>
  <si>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</si>
  <si>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</si>
  <si>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</si>
  <si>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</si>
  <si>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</si>
  <si>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</si>
  <si>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</si>
  <si>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</si>
  <si>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</si>
  <si>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</si>
  <si>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</si>
  <si>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</si>
  <si>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</si>
  <si>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</si>
  <si>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</si>
  <si>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</si>
  <si>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</si>
  <si>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</si>
  <si>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</si>
  <si>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</si>
  <si>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</si>
  <si>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</si>
  <si>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</si>
  <si>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</si>
  <si>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</si>
  <si>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</si>
  <si>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</si>
  <si>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</si>
  <si>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</si>
  <si>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</si>
  <si>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</si>
  <si>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</si>
  <si>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</si>
  <si>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</si>
  <si>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</si>
  <si>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</si>
  <si>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</si>
  <si>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</si>
  <si>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</si>
  <si>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</si>
  <si>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</si>
  <si>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</si>
  <si>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</si>
  <si>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</si>
  <si>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</si>
  <si>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</si>
  <si>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</si>
  <si>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</si>
  <si>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</si>
  <si>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</si>
  <si>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</si>
  <si>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</si>
  <si>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</si>
  <si>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</si>
  <si>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</si>
  <si>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</si>
  <si>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</si>
  <si>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</si>
  <si>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</si>
  <si>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</si>
  <si>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</si>
  <si>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</si>
  <si>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</si>
  <si>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</si>
  <si>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</si>
  <si>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</si>
  <si>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</si>
  <si>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</si>
  <si>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</si>
  <si>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</si>
  <si>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</si>
  <si>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</si>
  <si>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</si>
  <si>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</si>
  <si>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</si>
  <si>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</si>
  <si>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</si>
  <si>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</si>
  <si>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</si>
  <si>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</si>
  <si>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</si>
  <si>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</si>
  <si>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</si>
  <si>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</si>
  <si>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</si>
  <si>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</si>
  <si>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</si>
  <si>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</si>
  <si>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</si>
  <si>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</si>
  <si>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</si>
  <si>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</si>
  <si>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</si>
  <si>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</si>
  <si>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</si>
  <si>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</si>
  <si>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</si>
  <si>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</si>
  <si>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</si>
  <si>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</si>
  <si>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</si>
  <si>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</si>
  <si>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</si>
  <si>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</si>
  <si>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</si>
  <si>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</si>
  <si>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</si>
  <si>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</si>
  <si>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</si>
  <si>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</si>
  <si>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</si>
  <si>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</si>
  <si>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</si>
  <si>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</si>
  <si>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</si>
  <si>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</si>
  <si>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</si>
  <si>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</si>
  <si>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</si>
  <si>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</si>
  <si>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</si>
  <si>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</si>
  <si>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</si>
  <si>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</si>
  <si>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</si>
  <si>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</si>
  <si>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</si>
  <si>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</si>
  <si>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</si>
  <si>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</si>
  <si>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</si>
  <si>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</si>
  <si>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</si>
  <si>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</si>
  <si>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</si>
  <si>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</si>
  <si>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</si>
  <si>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</si>
  <si>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</si>
  <si>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</si>
  <si>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</si>
  <si>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</si>
  <si>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</si>
  <si>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</si>
  <si>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</si>
  <si>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</si>
  <si>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</si>
  <si>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</si>
  <si>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</si>
  <si>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</si>
  <si>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</si>
  <si>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</si>
  <si>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</si>
  <si>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</si>
  <si>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</si>
  <si>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</si>
  <si>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</si>
  <si>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</si>
  <si>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</si>
  <si>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</si>
  <si>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</si>
  <si>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</si>
  <si>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</si>
  <si>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</si>
  <si>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</si>
  <si>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</si>
  <si>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</si>
  <si>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</si>
  <si>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</si>
  <si>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</si>
  <si>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</si>
  <si>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</si>
  <si>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</si>
  <si>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</si>
  <si>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</si>
  <si>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</si>
  <si>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</si>
  <si>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</si>
  <si>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</si>
  <si>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</si>
  <si>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</si>
  <si>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</si>
  <si>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</si>
  <si>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</si>
  <si>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</si>
  <si>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</si>
  <si>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</si>
  <si>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</si>
  <si>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</si>
  <si>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</si>
  <si>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</si>
  <si>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</si>
  <si>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</si>
  <si>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</si>
  <si>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</si>
  <si>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</si>
  <si>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</si>
  <si>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</si>
  <si>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</si>
  <si>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</si>
  <si>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</si>
  <si>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</si>
  <si>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</si>
  <si>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</si>
  <si>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</si>
  <si>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</si>
  <si>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</si>
  <si>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</si>
  <si>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</si>
  <si>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</si>
  <si>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</si>
  <si>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</si>
  <si>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</si>
  <si>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</si>
  <si>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</si>
  <si>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</si>
  <si>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</si>
  <si>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</si>
  <si>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</si>
  <si>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</si>
  <si>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</si>
  <si>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</si>
  <si>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</si>
  <si>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</si>
  <si>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</si>
  <si>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</si>
  <si>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</si>
  <si>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</si>
  <si>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</si>
  <si>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</si>
  <si>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</si>
  <si>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</si>
  <si>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</si>
  <si>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</si>
  <si>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</si>
  <si>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</si>
  <si>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</si>
  <si>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</si>
  <si>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</si>
  <si>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</si>
  <si>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</si>
  <si>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</si>
  <si>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</si>
  <si>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</si>
  <si>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</si>
  <si>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</si>
  <si>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</si>
  <si>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</si>
  <si>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</si>
  <si>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</si>
  <si>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</si>
  <si>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</si>
  <si>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</si>
  <si>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</si>
  <si>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</si>
  <si>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</si>
  <si>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</si>
  <si>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</si>
  <si>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</si>
  <si>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</si>
  <si>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</si>
  <si>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</si>
  <si>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</si>
  <si>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</si>
  <si>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</si>
  <si>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</si>
  <si>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</si>
  <si>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</si>
  <si>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</si>
  <si>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</si>
  <si>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</si>
  <si>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</si>
  <si>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</si>
  <si>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</si>
  <si>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</si>
  <si>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</si>
  <si>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</si>
  <si>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</si>
  <si>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</si>
  <si>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</si>
  <si>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</si>
  <si>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</si>
  <si>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</si>
  <si>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</si>
  <si>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</si>
  <si>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</si>
  <si>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</si>
  <si>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</si>
  <si>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</si>
  <si>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</si>
  <si>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</si>
  <si>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</si>
  <si>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</si>
  <si>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</si>
  <si>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</si>
  <si>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</si>
  <si>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</si>
  <si>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</si>
  <si>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</si>
  <si>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</si>
  <si>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</si>
  <si>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</si>
  <si>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</si>
  <si>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</si>
  <si>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</si>
  <si>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</si>
  <si>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</si>
  <si>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</si>
  <si>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</si>
  <si>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</si>
  <si>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</si>
  <si>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</si>
  <si>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</si>
  <si>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</si>
  <si>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</si>
  <si>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</si>
  <si>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</si>
  <si>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</si>
  <si>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</si>
  <si>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</si>
  <si>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</si>
  <si>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</si>
  <si>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</si>
  <si>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</si>
  <si>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</si>
  <si>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</si>
  <si>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</si>
  <si>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</si>
  <si>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</si>
  <si>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</si>
  <si>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</si>
  <si>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</si>
  <si>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</si>
  <si>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</si>
  <si>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</si>
  <si>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</si>
  <si>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</si>
  <si>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</si>
  <si>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</si>
  <si>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</si>
  <si>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</si>
  <si>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</si>
  <si>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</si>
  <si>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</si>
  <si>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</si>
  <si>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</si>
  <si>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</si>
  <si>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</si>
  <si>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</si>
  <si>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</si>
  <si>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</si>
  <si>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</si>
  <si>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</si>
  <si>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</si>
  <si>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</si>
  <si>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</si>
  <si>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</si>
  <si>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</si>
  <si>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</si>
  <si>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</si>
  <si>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</si>
  <si>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</si>
  <si>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</si>
  <si>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</si>
  <si>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</si>
  <si>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</si>
  <si>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</si>
  <si>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</si>
  <si>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</si>
  <si>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</si>
  <si>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</si>
  <si>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</si>
  <si>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</si>
  <si>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</si>
  <si>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</si>
  <si>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</si>
  <si>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</si>
  <si>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</si>
  <si>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</si>
  <si>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</si>
  <si>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</si>
  <si>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</si>
  <si>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</si>
  <si>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</si>
  <si>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</si>
  <si>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</si>
  <si>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</si>
  <si>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</si>
  <si>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</si>
  <si>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</si>
  <si>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</si>
  <si>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</si>
  <si>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</si>
  <si>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</si>
  <si>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</si>
  <si>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</si>
  <si>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</si>
  <si>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</si>
  <si>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</si>
  <si>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</si>
  <si>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</si>
  <si>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</si>
  <si>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</si>
  <si>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</si>
  <si>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</si>
  <si>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</si>
  <si>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</si>
  <si>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</si>
  <si>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</si>
  <si>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</si>
  <si>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</si>
  <si>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</si>
  <si>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</si>
  <si>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</si>
  <si>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</si>
  <si>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</si>
  <si>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</si>
  <si>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</si>
  <si>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</si>
  <si>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</si>
  <si>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</si>
  <si>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</si>
  <si>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</si>
  <si>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</si>
  <si>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</si>
  <si>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</si>
  <si>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</si>
  <si>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</si>
  <si>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</si>
  <si>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</si>
  <si>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</si>
  <si>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</si>
  <si>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</si>
  <si>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</si>
  <si>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</si>
  <si>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</si>
  <si>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</si>
  <si>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</si>
  <si>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</si>
  <si>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</si>
  <si>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</si>
  <si>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</si>
  <si>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</si>
  <si>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</si>
  <si>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</si>
  <si>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</si>
  <si>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</si>
  <si>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</si>
  <si>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</si>
  <si>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</si>
  <si>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</si>
  <si>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</si>
  <si>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</si>
  <si>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</si>
  <si>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</si>
  <si>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</si>
  <si>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</si>
  <si>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</si>
  <si>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</si>
  <si>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</si>
  <si>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</si>
  <si>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</si>
  <si>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</si>
  <si>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</si>
  <si>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</si>
  <si>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</si>
  <si>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</si>
  <si>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</si>
  <si>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</si>
  <si>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</si>
  <si>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</si>
  <si>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</si>
  <si>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</si>
  <si>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</si>
  <si>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</si>
  <si>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</si>
  <si>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</si>
  <si>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</si>
  <si>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</si>
  <si>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</si>
  <si>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</si>
  <si>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</si>
  <si>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</si>
  <si>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</si>
  <si>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</si>
  <si>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</si>
  <si>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</si>
  <si>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</si>
  <si>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</si>
  <si>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</si>
  <si>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</si>
  <si>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</si>
  <si>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</si>
  <si>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</si>
  <si>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</si>
  <si>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</si>
  <si>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</si>
  <si>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</si>
  <si>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</si>
  <si>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</si>
  <si>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</si>
  <si>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</si>
  <si>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</si>
  <si>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</si>
  <si>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</si>
  <si>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</si>
  <si>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</si>
  <si>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</si>
  <si>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</si>
  <si>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</si>
  <si>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</si>
  <si>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</si>
  <si>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</si>
  <si>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</si>
  <si>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</si>
  <si>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</si>
  <si>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</si>
  <si>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</si>
  <si>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</si>
  <si>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</si>
  <si>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</si>
  <si>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</si>
  <si>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</si>
  <si>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</si>
  <si>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</si>
  <si>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</si>
  <si>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</si>
  <si>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</si>
  <si>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</si>
  <si>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</si>
  <si>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</si>
  <si>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</si>
  <si>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</si>
  <si>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</si>
  <si>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</si>
  <si>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</si>
  <si>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</si>
  <si>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</si>
  <si>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</si>
  <si>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</si>
  <si>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</si>
  <si>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</si>
  <si>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</si>
  <si>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</si>
  <si>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</si>
  <si>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</si>
  <si>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</si>
  <si>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</si>
  <si>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</si>
  <si>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</si>
  <si>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</si>
  <si>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</si>
  <si>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</si>
  <si>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</si>
  <si>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</si>
  <si>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</si>
  <si>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</si>
  <si>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</si>
  <si>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</si>
  <si>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</si>
  <si>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</si>
  <si>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</si>
  <si>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</si>
  <si>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</si>
  <si>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</si>
  <si>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</si>
  <si>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</si>
  <si>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</si>
  <si>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</si>
  <si>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</si>
  <si>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</si>
  <si>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</si>
  <si>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</si>
  <si>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</si>
  <si>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</si>
  <si>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</si>
  <si>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</si>
  <si>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</si>
  <si>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</si>
  <si>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</si>
  <si>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</si>
  <si>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</si>
  <si>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</si>
  <si>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</si>
  <si>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</si>
  <si>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</si>
  <si>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</si>
  <si>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</si>
  <si>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</si>
  <si>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</si>
  <si>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</si>
  <si>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</si>
  <si>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</si>
  <si>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</si>
  <si>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</si>
  <si>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</si>
  <si>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</si>
  <si>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</si>
  <si>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</si>
  <si>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</si>
  <si>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</si>
  <si>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</si>
  <si>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</si>
  <si>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</si>
  <si>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</si>
  <si>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</si>
  <si>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</si>
  <si>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</si>
  <si>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</si>
  <si>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</si>
  <si>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</si>
  <si>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</si>
  <si>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</si>
  <si>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</si>
  <si>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</si>
  <si>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</si>
  <si>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</si>
  <si>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</si>
  <si>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</si>
  <si>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</si>
  <si>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</si>
  <si>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</si>
  <si>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</si>
  <si>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</si>
  <si>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</si>
  <si>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</si>
  <si>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</si>
  <si>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</si>
  <si>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</si>
  <si>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</si>
  <si>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</si>
  <si>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</si>
  <si>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</si>
  <si>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</si>
  <si>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</si>
  <si>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</si>
  <si>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</si>
  <si>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</si>
  <si>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</si>
  <si>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</si>
  <si>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</si>
  <si>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</si>
  <si>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</si>
  <si>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</si>
  <si>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</si>
  <si>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</si>
  <si>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</si>
  <si>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</si>
  <si>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</si>
  <si>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</si>
  <si>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</si>
  <si>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</si>
  <si>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</si>
  <si>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</si>
  <si>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</si>
  <si>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</si>
  <si>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</si>
  <si>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</si>
  <si>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</si>
  <si>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</si>
  <si>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</si>
  <si>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</si>
  <si>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</si>
  <si>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</si>
  <si>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</si>
  <si>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</si>
  <si>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</si>
  <si>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</si>
  <si>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</si>
  <si>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</si>
  <si>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</si>
  <si>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</si>
  <si>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</si>
  <si>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</si>
  <si>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</si>
  <si>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</si>
  <si>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</si>
  <si>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</si>
  <si>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</si>
  <si>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</si>
  <si>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</si>
  <si>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</si>
  <si>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</si>
  <si>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</si>
  <si>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</si>
  <si>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</si>
  <si>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</si>
  <si>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</si>
  <si>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</si>
  <si>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</si>
  <si>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</si>
  <si>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</si>
  <si>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</si>
  <si>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</si>
  <si>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</si>
  <si>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</si>
  <si>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</si>
  <si>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</si>
  <si>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</si>
  <si>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</si>
  <si>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</si>
  <si>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</si>
  <si>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</si>
  <si>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</si>
  <si>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</si>
  <si>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</si>
  <si>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</si>
  <si>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</si>
  <si>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</si>
  <si>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</si>
  <si>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</si>
  <si>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</si>
  <si>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</si>
  <si>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</si>
  <si>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</si>
  <si>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</si>
  <si>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</si>
  <si>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</si>
  <si>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</si>
  <si>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</si>
  <si>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</si>
  <si>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</si>
  <si>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</si>
  <si>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</si>
  <si>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</si>
  <si>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</si>
  <si>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</si>
  <si>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</si>
  <si>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</si>
  <si>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</si>
  <si>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</si>
  <si>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</si>
  <si>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</si>
  <si>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</si>
  <si>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</si>
  <si>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</si>
  <si>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</si>
  <si>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</si>
  <si>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</si>
  <si>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</si>
  <si>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</si>
  <si>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</si>
  <si>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</si>
  <si>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</si>
  <si>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</si>
  <si>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</si>
  <si>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</si>
  <si>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</si>
  <si>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</si>
  <si>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</si>
  <si>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</si>
  <si>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</si>
  <si>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</si>
  <si>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</si>
  <si>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</si>
  <si>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</si>
  <si>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</si>
  <si>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</si>
  <si>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</si>
  <si>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</si>
  <si>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</si>
  <si>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</si>
  <si>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</si>
  <si>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</si>
  <si>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</si>
  <si>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</si>
  <si>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</si>
  <si>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</si>
  <si>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</si>
  <si>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</si>
  <si>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</si>
  <si>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</si>
  <si>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</si>
  <si>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</si>
  <si>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</si>
  <si>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</si>
  <si>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</si>
  <si>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</si>
  <si>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</si>
  <si>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</si>
  <si>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</si>
  <si>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</si>
  <si>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</si>
  <si>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</si>
  <si>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</si>
  <si>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</si>
  <si>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</si>
  <si>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</si>
  <si>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</si>
  <si>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</si>
  <si>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</si>
  <si>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</si>
  <si>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</si>
  <si>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</si>
  <si>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</si>
  <si>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</si>
  <si>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</si>
  <si>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</si>
  <si>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</si>
  <si>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</si>
  <si>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</si>
  <si>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</si>
  <si>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</si>
  <si>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</si>
  <si>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</si>
  <si>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</si>
  <si>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</si>
  <si>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</si>
  <si>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</si>
  <si>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</si>
  <si>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</si>
  <si>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</si>
  <si>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</si>
  <si>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</si>
  <si>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</si>
  <si>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</si>
  <si>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</si>
  <si>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</si>
  <si>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</si>
  <si>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</si>
  <si>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</si>
  <si>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</si>
  <si>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</si>
  <si>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</si>
  <si>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</si>
  <si>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</si>
  <si>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</si>
  <si>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</si>
  <si>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</si>
  <si>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</si>
  <si>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</si>
  <si>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</si>
  <si>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</si>
  <si>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</si>
  <si>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</si>
  <si>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</si>
  <si>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</si>
  <si>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</si>
  <si>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</si>
  <si>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</si>
  <si>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</si>
  <si>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</si>
  <si>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</si>
  <si>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</si>
  <si>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</si>
  <si>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</si>
  <si>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</si>
  <si>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</si>
  <si>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</si>
  <si>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</si>
  <si>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</si>
  <si>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</si>
  <si>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</si>
  <si>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</si>
  <si>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</si>
  <si>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</si>
  <si>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</si>
  <si>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</si>
  <si>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</si>
  <si>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</si>
  <si>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</si>
  <si>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</si>
  <si>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</si>
  <si>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</si>
  <si>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</si>
  <si>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</si>
  <si>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</si>
  <si>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</si>
  <si>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</si>
  <si>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</si>
  <si>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</si>
  <si>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</si>
  <si>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</si>
  <si>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</si>
  <si>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</si>
  <si>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</si>
  <si>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</si>
  <si>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</si>
  <si>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</si>
  <si>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</si>
  <si>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</si>
  <si>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</si>
  <si>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</si>
  <si>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</si>
  <si>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</si>
  <si>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</si>
  <si>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</si>
  <si>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</si>
  <si>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</si>
  <si>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</si>
  <si>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</si>
  <si>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</si>
  <si>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</si>
  <si>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</si>
  <si>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</si>
  <si>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</si>
  <si>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</si>
  <si>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</si>
  <si>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</si>
  <si>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</si>
  <si>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</si>
  <si>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</si>
  <si>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</si>
  <si>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</si>
  <si>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</si>
  <si>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</si>
  <si>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</si>
  <si>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</si>
  <si>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</si>
  <si>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</si>
  <si>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</si>
  <si>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</si>
  <si>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</si>
  <si>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</si>
  <si>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</si>
  <si>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</si>
  <si>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</si>
  <si>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</si>
  <si>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</si>
  <si>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</si>
  <si>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</si>
  <si>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</si>
  <si>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</si>
  <si>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</si>
  <si>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</si>
  <si>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</si>
  <si>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</si>
  <si>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</si>
  <si>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</si>
  <si>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</si>
  <si>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</si>
  <si>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</si>
  <si>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</si>
  <si>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</si>
  <si>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</si>
  <si>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</si>
  <si>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</si>
  <si>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</si>
  <si>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</si>
  <si>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</si>
  <si>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</si>
  <si>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</si>
  <si>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</si>
  <si>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</si>
  <si>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</si>
  <si>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</si>
  <si>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</si>
  <si>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</si>
  <si>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</si>
  <si>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</si>
  <si>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</si>
  <si>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</si>
  <si>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</si>
  <si>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</si>
  <si>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</si>
  <si>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</si>
  <si>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</si>
  <si>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</si>
  <si>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</si>
  <si>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</si>
  <si>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</si>
  <si>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</si>
  <si>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</si>
  <si>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</si>
  <si>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</si>
  <si>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</si>
  <si>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</si>
  <si>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</si>
  <si>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</si>
  <si>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</si>
  <si>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</si>
  <si>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</si>
  <si>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</si>
  <si>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</si>
  <si>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</si>
  <si>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</si>
  <si>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</si>
  <si>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</si>
  <si>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</si>
  <si>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</si>
  <si>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</si>
  <si>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</si>
  <si>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</si>
  <si>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</si>
  <si>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</si>
  <si>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</si>
  <si>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</si>
  <si>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</si>
  <si>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</si>
  <si>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</si>
  <si>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</si>
  <si>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</si>
  <si>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</si>
  <si>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</si>
  <si>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</si>
  <si>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</si>
  <si>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</si>
  <si>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</si>
  <si>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</si>
  <si>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</si>
  <si>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</si>
  <si>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</si>
  <si>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</si>
  <si>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</si>
  <si>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</si>
  <si>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</si>
  <si>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</si>
  <si>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</si>
  <si>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</si>
  <si>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</si>
  <si>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</si>
  <si>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</si>
  <si>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</si>
  <si>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</si>
  <si>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</si>
  <si>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</si>
  <si>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</si>
  <si>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</si>
  <si>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</si>
  <si>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</si>
  <si>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</si>
  <si>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</si>
  <si>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</si>
  <si>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</si>
  <si>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</si>
  <si>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</si>
  <si>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</si>
  <si>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</si>
  <si>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</si>
  <si>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</si>
  <si>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</si>
  <si>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</si>
  <si>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</si>
  <si>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</si>
  <si>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</si>
  <si>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</si>
  <si>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</si>
  <si>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</si>
  <si>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</si>
  <si>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</si>
  <si>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</si>
  <si>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</si>
  <si>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</si>
  <si>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</si>
  <si>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</si>
  <si>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</si>
  <si>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</si>
  <si>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</si>
  <si>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</si>
  <si>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</si>
  <si>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</si>
  <si>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</si>
  <si>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</si>
  <si>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</si>
  <si>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</si>
  <si>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</si>
  <si>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</si>
  <si>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</si>
  <si>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</si>
  <si>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</si>
  <si>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</si>
  <si>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</si>
  <si>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</si>
  <si>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</si>
  <si>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</si>
  <si>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</si>
  <si>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</si>
  <si>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</si>
  <si>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</si>
  <si>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</si>
  <si>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</si>
  <si>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</si>
  <si>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</si>
  <si>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</si>
  <si>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</si>
  <si>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</si>
  <si>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</si>
  <si>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</si>
  <si>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</si>
  <si>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</si>
  <si>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</si>
  <si>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</si>
  <si>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</si>
  <si>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</si>
  <si>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</si>
  <si>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</si>
  <si>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</si>
  <si>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</si>
  <si>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</si>
  <si>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</si>
  <si>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</si>
  <si>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</si>
  <si>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</si>
  <si>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</si>
  <si>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</si>
  <si>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</si>
  <si>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</si>
  <si>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</si>
  <si>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</si>
  <si>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</si>
  <si>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</si>
  <si>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</si>
  <si>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</si>
  <si>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</si>
  <si>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</si>
  <si>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</si>
  <si>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</si>
  <si>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</si>
  <si>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</si>
  <si>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</si>
  <si>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</si>
  <si>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</si>
  <si>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</si>
  <si>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</si>
  <si>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</si>
  <si>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</si>
  <si>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</si>
  <si>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</si>
  <si>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</si>
  <si>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</si>
  <si>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</si>
  <si>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</si>
  <si>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</si>
  <si>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</si>
  <si>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</si>
  <si>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</si>
  <si>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</si>
  <si>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</si>
  <si>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</si>
  <si>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</si>
  <si>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</si>
  <si>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</si>
  <si>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</si>
  <si>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</si>
  <si>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</si>
  <si>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</si>
  <si>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</si>
  <si>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</si>
  <si>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</si>
  <si>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</si>
  <si>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</si>
  <si>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</si>
  <si>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</si>
  <si>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</si>
  <si>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</si>
  <si>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</si>
  <si>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</si>
  <si>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</si>
  <si>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</si>
  <si>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</si>
  <si>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</si>
  <si>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</si>
  <si>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</si>
  <si>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</si>
  <si>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</si>
  <si>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</si>
  <si>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</si>
  <si>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</si>
  <si>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</si>
  <si>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</si>
  <si>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</si>
  <si>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</si>
  <si>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</si>
  <si>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</si>
  <si>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</si>
  <si>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</si>
  <si>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</si>
  <si>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</si>
  <si>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</si>
  <si>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</si>
  <si>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</si>
  <si>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</si>
  <si>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</si>
  <si>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</si>
  <si>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</si>
  <si>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</si>
  <si>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</si>
  <si>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</si>
  <si>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</si>
  <si>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</si>
  <si>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</si>
  <si>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</si>
  <si>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</si>
  <si>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</si>
  <si>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</si>
  <si>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</si>
  <si>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</si>
  <si>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</si>
  <si>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</si>
  <si>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</si>
  <si>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</si>
  <si>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</si>
  <si>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</si>
  <si>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</si>
  <si>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</si>
  <si>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</si>
  <si>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</si>
  <si>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</si>
  <si>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</si>
  <si>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</si>
  <si>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</si>
  <si>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</si>
  <si>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</si>
  <si>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</si>
  <si>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</si>
  <si>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</si>
  <si>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</si>
  <si>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</si>
  <si>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</si>
  <si>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</si>
  <si>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</si>
  <si>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</si>
  <si>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</si>
  <si>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</si>
  <si>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</si>
  <si>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</si>
  <si>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</si>
  <si>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</si>
  <si>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</si>
  <si>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</si>
  <si>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</si>
  <si>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</si>
  <si>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</si>
  <si>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</si>
  <si>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</si>
  <si>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</si>
  <si>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</si>
  <si>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</si>
  <si>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</si>
  <si>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</si>
  <si>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</si>
  <si>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</si>
  <si>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</si>
  <si>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</si>
  <si>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</si>
  <si>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</si>
  <si>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</si>
  <si>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</si>
  <si>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</si>
  <si>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</si>
  <si>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</si>
  <si>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</si>
  <si>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</si>
  <si>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</si>
  <si>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</si>
  <si>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</si>
  <si>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</si>
  <si>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</si>
  <si>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</si>
  <si>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</si>
  <si>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</si>
  <si>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</si>
  <si>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</si>
  <si>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</si>
  <si>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</si>
  <si>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</si>
  <si>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</si>
  <si>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</si>
  <si>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</si>
  <si>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</si>
  <si>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</si>
  <si>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</si>
  <si>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</si>
  <si>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</si>
  <si>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</si>
  <si>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</si>
  <si>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</si>
  <si>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</si>
  <si>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</si>
  <si>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</si>
  <si>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</si>
  <si>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</si>
  <si>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</si>
  <si>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</si>
  <si>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</si>
  <si>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</si>
  <si>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</si>
  <si>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</si>
  <si>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</si>
  <si>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</si>
  <si>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</si>
  <si>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</si>
  <si>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</si>
  <si>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</si>
  <si>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</si>
  <si>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</si>
  <si>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</si>
  <si>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</si>
  <si>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</si>
  <si>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</si>
  <si>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</si>
  <si>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</si>
  <si>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</si>
  <si>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</si>
  <si>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</si>
  <si>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</si>
  <si>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</si>
  <si>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</si>
  <si>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</si>
  <si>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</si>
  <si>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</si>
  <si>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</si>
  <si>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</si>
  <si>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</si>
  <si>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</si>
  <si>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</si>
  <si>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</si>
  <si>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</si>
  <si>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</si>
  <si>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</si>
  <si>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</si>
  <si>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</si>
  <si>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</si>
  <si>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</si>
  <si>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</si>
  <si>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</si>
  <si>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</si>
  <si>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</si>
  <si>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</si>
  <si>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</si>
  <si>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</si>
  <si>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</si>
  <si>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</si>
  <si>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</si>
  <si>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</si>
  <si>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</si>
  <si>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</si>
  <si>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</si>
  <si>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</si>
  <si>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</si>
  <si>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</si>
  <si>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</si>
  <si>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</si>
  <si>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</si>
  <si>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</si>
  <si>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</si>
  <si>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</si>
  <si>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</si>
  <si>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</si>
  <si>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</si>
  <si>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</si>
  <si>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</si>
  <si>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</si>
  <si>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</si>
  <si>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</si>
  <si>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</si>
  <si>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</si>
  <si>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</si>
  <si>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</si>
  <si>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</si>
  <si>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</si>
  <si>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</si>
  <si>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</si>
  <si>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</si>
  <si>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</si>
  <si>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</si>
  <si>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</si>
  <si>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</si>
  <si>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</si>
  <si>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</si>
  <si>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</si>
  <si>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</si>
  <si>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</si>
  <si>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</si>
  <si>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</si>
  <si>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</si>
  <si>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</si>
  <si>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</si>
  <si>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</si>
  <si>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</si>
  <si>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</si>
  <si>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</si>
  <si>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</si>
  <si>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</si>
  <si>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</si>
  <si>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</si>
  <si>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</si>
  <si>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</si>
  <si>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</si>
  <si>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</si>
  <si>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</si>
  <si>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</si>
  <si>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</si>
  <si>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</si>
  <si>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</si>
  <si>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</si>
  <si>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</si>
  <si>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</si>
  <si>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</si>
  <si>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</si>
  <si>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</si>
  <si>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</si>
  <si>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</si>
  <si>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</si>
  <si>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</si>
  <si>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</si>
  <si>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</si>
  <si>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</si>
  <si>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</si>
  <si>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</si>
  <si>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</si>
  <si>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</si>
  <si>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</si>
  <si>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</si>
  <si>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</si>
  <si>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</si>
  <si>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</si>
  <si>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</si>
  <si>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</si>
  <si>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</si>
  <si>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</si>
  <si>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</si>
  <si>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</si>
  <si>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</si>
  <si>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</si>
  <si>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</si>
  <si>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</si>
  <si>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</si>
  <si>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</si>
  <si>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</si>
  <si>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</si>
  <si>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</si>
  <si>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</si>
  <si>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</si>
  <si>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</si>
  <si>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</si>
  <si>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</si>
  <si>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</si>
  <si>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</si>
  <si>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</si>
  <si>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</si>
  <si>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</si>
  <si>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</si>
  <si>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</si>
  <si>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</si>
  <si>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</si>
  <si>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</si>
  <si>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</si>
  <si>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</si>
  <si>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</si>
  <si>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</si>
  <si>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</si>
  <si>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</si>
  <si>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</si>
  <si>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</si>
  <si>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</si>
  <si>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</si>
  <si>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</si>
  <si>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</si>
  <si>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</si>
  <si>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</si>
  <si>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</si>
  <si>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</si>
  <si>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</si>
  <si>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</si>
  <si>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</si>
  <si>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</si>
  <si>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</si>
  <si>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</si>
  <si>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</si>
  <si>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</si>
  <si>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</si>
  <si>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</si>
  <si>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</si>
  <si>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</si>
  <si>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</si>
  <si>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</si>
  <si>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</si>
  <si>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</si>
  <si>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</si>
  <si>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</si>
  <si>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</si>
  <si>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</si>
  <si>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</si>
  <si>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</si>
  <si>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</si>
  <si>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</si>
  <si>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</si>
  <si>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</si>
  <si>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</si>
  <si>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</si>
  <si>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</si>
  <si>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</si>
  <si>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</si>
  <si>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</si>
  <si>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</si>
  <si>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</si>
  <si>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</si>
  <si>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</si>
  <si>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</si>
  <si>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</si>
  <si>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</si>
  <si>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</si>
  <si>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</si>
  <si>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</si>
  <si>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</si>
  <si>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</si>
  <si>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</si>
  <si>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</si>
  <si>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</si>
  <si>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</si>
  <si>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</si>
  <si>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</si>
  <si>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</si>
  <si>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</si>
  <si>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</si>
  <si>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</si>
  <si>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</si>
  <si>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</si>
  <si>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</si>
  <si>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</si>
  <si>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</si>
  <si>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</si>
  <si>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</si>
  <si>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</si>
  <si>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</si>
  <si>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</si>
  <si>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</si>
  <si>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</si>
  <si>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</si>
  <si>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</si>
  <si>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</si>
  <si>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</si>
  <si>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</si>
  <si>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</si>
  <si>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</si>
  <si>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</si>
  <si>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</si>
  <si>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</si>
  <si>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</si>
  <si>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</si>
  <si>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</si>
  <si>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</si>
  <si>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</si>
  <si>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</si>
  <si>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</si>
  <si>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</si>
  <si>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</si>
  <si>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</si>
  <si>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</si>
  <si>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</si>
  <si>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</si>
  <si>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</si>
  <si>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</si>
  <si>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</si>
  <si>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</si>
  <si>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</si>
  <si>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</si>
  <si>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</si>
  <si>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</si>
  <si>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</si>
  <si>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</si>
  <si>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</si>
  <si>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</si>
  <si>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</si>
  <si>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</si>
  <si>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</si>
  <si>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</si>
  <si>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</si>
  <si>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</si>
  <si>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</si>
  <si>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</si>
  <si>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</si>
  <si>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</si>
  <si>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</si>
  <si>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</si>
  <si>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</si>
  <si>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</si>
  <si>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</si>
  <si>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</si>
  <si>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</si>
  <si>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</si>
  <si>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</si>
  <si>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</si>
  <si>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</si>
  <si>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</si>
  <si>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</si>
  <si>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</si>
  <si>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</si>
  <si>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</si>
  <si>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</si>
  <si>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</si>
  <si>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</si>
  <si>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</si>
  <si>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</si>
  <si>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</si>
  <si>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</si>
  <si>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</si>
  <si>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</si>
  <si>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</si>
  <si>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</si>
  <si>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</si>
  <si>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</si>
  <si>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</si>
  <si>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</si>
  <si>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</si>
  <si>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</si>
  <si>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</si>
  <si>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</si>
  <si>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</si>
  <si>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</si>
  <si>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</si>
  <si>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</si>
  <si>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</si>
  <si>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</si>
  <si>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</si>
  <si>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</si>
  <si>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</si>
  <si>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</si>
  <si>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</si>
  <si>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</si>
  <si>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</si>
  <si>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</si>
  <si>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</si>
  <si>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</si>
  <si>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</si>
  <si>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</si>
  <si>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</si>
  <si>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</si>
  <si>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</si>
  <si>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</si>
  <si>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</si>
  <si>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</si>
  <si>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</si>
  <si>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</si>
  <si>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</si>
  <si>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</si>
  <si>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</si>
  <si>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</si>
  <si>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</si>
  <si>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</si>
  <si>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</si>
  <si>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</si>
  <si>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</si>
  <si>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</si>
  <si>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</si>
  <si>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</si>
  <si>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</si>
  <si>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</si>
  <si>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</si>
  <si>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</si>
  <si>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</si>
  <si>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</si>
  <si>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</si>
  <si>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</si>
  <si>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</si>
  <si>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</si>
  <si>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</si>
  <si>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</si>
  <si>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</si>
  <si>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</si>
  <si>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</si>
  <si>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</si>
  <si>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</si>
  <si>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</si>
  <si>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</si>
  <si>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</si>
  <si>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</si>
  <si>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</si>
  <si>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</si>
  <si>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</si>
  <si>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</si>
  <si>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</si>
  <si>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</si>
  <si>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</si>
  <si>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</si>
  <si>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</si>
  <si>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</si>
  <si>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</si>
  <si>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</si>
  <si>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</si>
  <si>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</si>
  <si>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</si>
  <si>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</si>
  <si>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</si>
  <si>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</si>
  <si>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</si>
  <si>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</si>
  <si>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</si>
  <si>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</si>
  <si>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</si>
  <si>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</si>
  <si>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</si>
  <si>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</si>
  <si>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</si>
  <si>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</si>
  <si>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</si>
  <si>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</si>
  <si>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</si>
  <si>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</si>
  <si>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</si>
  <si>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</si>
  <si>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</si>
  <si>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</si>
  <si>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</si>
  <si>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</si>
  <si>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</si>
  <si>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</si>
  <si>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</si>
  <si>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</si>
  <si>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</si>
  <si>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</si>
  <si>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</si>
  <si>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</si>
  <si>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</si>
  <si>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</si>
  <si>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</si>
  <si>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</si>
  <si>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</si>
  <si>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</si>
  <si>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</si>
  <si>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</si>
  <si>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</si>
  <si>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</si>
  <si>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</si>
  <si>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</si>
  <si>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</si>
  <si>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</si>
  <si>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</si>
  <si>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</si>
  <si>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</si>
  <si>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</si>
  <si>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</si>
  <si>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</si>
  <si>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</si>
  <si>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</si>
  <si>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</si>
  <si>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</si>
  <si>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</si>
  <si>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</si>
  <si>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</si>
  <si>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</si>
  <si>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</si>
  <si>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</si>
  <si>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</si>
  <si>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</si>
  <si>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</si>
  <si>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</si>
  <si>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</si>
  <si>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</si>
  <si>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</si>
  <si>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</si>
  <si>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</si>
  <si>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</si>
  <si>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</si>
  <si>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</si>
  <si>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</si>
  <si>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</si>
  <si>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</si>
  <si>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</si>
  <si>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</si>
  <si>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</si>
  <si>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</si>
  <si>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</si>
  <si>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</si>
  <si>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</si>
  <si>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</si>
  <si>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</si>
  <si>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</si>
  <si>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</si>
  <si>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</si>
  <si>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</si>
  <si>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</si>
  <si>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</si>
  <si>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</si>
  <si>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</si>
  <si>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</si>
  <si>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</si>
  <si>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</si>
  <si>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</si>
  <si>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</si>
  <si>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</si>
  <si>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</si>
  <si>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</si>
  <si>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</si>
  <si>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</si>
  <si>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</si>
  <si>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</si>
  <si>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</si>
  <si>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</si>
  <si>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</si>
  <si>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</si>
  <si>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</si>
  <si>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</si>
  <si>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</si>
  <si>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</si>
  <si>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</si>
  <si>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</si>
  <si>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</si>
  <si>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</si>
  <si>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</si>
  <si>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</si>
  <si>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</si>
  <si>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</si>
  <si>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</si>
  <si>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</si>
  <si>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</si>
  <si>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</si>
  <si>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</si>
  <si>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</si>
  <si>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</si>
  <si>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</si>
  <si>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</si>
  <si>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</si>
  <si>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</si>
  <si>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</si>
  <si>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</si>
  <si>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</si>
  <si>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</si>
  <si>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</si>
  <si>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</si>
  <si>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</si>
  <si>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</si>
  <si>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</si>
  <si>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</si>
  <si>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</si>
  <si>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</si>
  <si>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</si>
  <si>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</si>
  <si>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</si>
  <si>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</si>
  <si>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</si>
  <si>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</si>
  <si>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</si>
  <si>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</si>
  <si>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</si>
  <si>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</si>
  <si>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</si>
  <si>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</si>
  <si>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</si>
  <si>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</si>
  <si>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</si>
  <si>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</si>
  <si>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</si>
  <si>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</si>
  <si>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</si>
  <si>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</si>
  <si>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</si>
  <si>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</si>
  <si>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</si>
  <si>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</si>
  <si>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</si>
  <si>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</si>
  <si>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</si>
  <si>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</si>
  <si>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</si>
  <si>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</si>
  <si>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</si>
  <si>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</si>
  <si>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</si>
  <si>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</si>
  <si>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</si>
  <si>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</si>
  <si>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</si>
  <si>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</si>
  <si>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</si>
  <si>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</si>
  <si>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</si>
  <si>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</si>
  <si>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</si>
  <si>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</si>
  <si>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</si>
  <si>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</si>
  <si>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</si>
  <si>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</si>
  <si>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</si>
  <si>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</si>
  <si>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</si>
  <si>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</si>
  <si>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</si>
  <si>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</si>
  <si>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</si>
  <si>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</si>
  <si>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</si>
  <si>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</si>
  <si>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</si>
  <si>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</si>
  <si>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</si>
  <si>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</si>
  <si>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</si>
  <si>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</si>
  <si>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</si>
  <si>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</si>
  <si>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</si>
  <si>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</si>
  <si>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</si>
  <si>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</si>
  <si>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</si>
  <si>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</si>
  <si>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</si>
  <si>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</si>
  <si>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</si>
  <si>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</si>
  <si>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</si>
  <si>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</si>
  <si>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</si>
  <si>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</si>
  <si>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</si>
  <si>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</si>
  <si>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</si>
  <si>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</si>
  <si>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</si>
  <si>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</si>
  <si>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</si>
  <si>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</si>
  <si>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</si>
  <si>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</si>
  <si>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</si>
  <si>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</si>
  <si>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</si>
  <si>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</si>
  <si>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</si>
  <si>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</si>
  <si>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</si>
  <si>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</si>
  <si>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</si>
  <si>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</si>
  <si>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</si>
  <si>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</si>
  <si>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</si>
  <si>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</si>
  <si>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</si>
  <si>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</si>
  <si>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</si>
  <si>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</si>
  <si>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</si>
  <si>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</si>
  <si>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</si>
  <si>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</si>
  <si>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</si>
  <si>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</si>
  <si>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</si>
  <si>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</si>
  <si>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</si>
  <si>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</si>
  <si>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</si>
  <si>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</si>
  <si>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</si>
  <si>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</si>
  <si>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</si>
  <si>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</si>
  <si>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</si>
  <si>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</si>
  <si>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</si>
  <si>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</si>
  <si>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</si>
  <si>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</si>
  <si>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</si>
  <si>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</si>
  <si>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</si>
  <si>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</si>
  <si>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</si>
  <si>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</si>
  <si>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</si>
  <si>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</si>
  <si>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</si>
  <si>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</si>
  <si>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</si>
  <si>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</si>
  <si>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</si>
  <si>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</si>
  <si>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</si>
  <si>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</si>
  <si>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</si>
  <si>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</si>
  <si>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</si>
  <si>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</si>
  <si>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</si>
  <si>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</si>
  <si>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</si>
  <si>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</si>
  <si>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</si>
  <si>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</si>
  <si>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</si>
  <si>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</si>
  <si>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</si>
  <si>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</si>
  <si>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</si>
  <si>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</si>
  <si>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</si>
  <si>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</si>
  <si>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</si>
  <si>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</si>
  <si>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</si>
  <si>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</si>
  <si>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</si>
  <si>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</si>
  <si>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</si>
  <si>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</si>
  <si>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</si>
  <si>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</si>
  <si>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</si>
  <si>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</si>
  <si>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</si>
  <si>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</si>
  <si>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</si>
  <si>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</si>
  <si>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</si>
  <si>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</si>
  <si>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</si>
  <si>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</si>
  <si>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</si>
  <si>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</si>
  <si>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</si>
  <si>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</si>
  <si>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</si>
  <si>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</si>
  <si>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</si>
  <si>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</si>
  <si>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</si>
  <si>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</si>
  <si>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</si>
  <si>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</si>
  <si>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</si>
  <si>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</si>
  <si>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</si>
  <si>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</si>
  <si>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</si>
  <si>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</si>
  <si>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</si>
  <si>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</si>
  <si>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</si>
  <si>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</si>
  <si>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</si>
  <si>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</si>
  <si>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</si>
  <si>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</si>
  <si>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</si>
  <si>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</si>
  <si>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</si>
  <si>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</si>
  <si>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</si>
  <si>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</si>
  <si>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</si>
  <si>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</si>
  <si>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</si>
  <si>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</si>
  <si>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</si>
  <si>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</si>
  <si>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</si>
  <si>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</si>
  <si>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</si>
  <si>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</si>
  <si>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</si>
  <si>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</si>
  <si>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</si>
  <si>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</si>
  <si>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</si>
  <si>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</si>
  <si>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</si>
  <si>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</si>
  <si>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</si>
  <si>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</si>
  <si>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</si>
  <si>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</si>
  <si>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</si>
  <si>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</si>
  <si>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</si>
  <si>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</si>
  <si>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</si>
  <si>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</si>
  <si>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</si>
  <si>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</si>
  <si>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</si>
  <si>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</si>
  <si>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</si>
  <si>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</si>
  <si>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</si>
  <si>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</si>
  <si>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</si>
  <si>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</si>
  <si>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</si>
  <si>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</si>
  <si>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</si>
  <si>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</si>
  <si>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</si>
  <si>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</si>
  <si>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</si>
  <si>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</si>
  <si>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</si>
  <si>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</si>
  <si>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</si>
  <si>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</si>
  <si>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</si>
  <si>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</si>
  <si>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</si>
  <si>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</si>
  <si>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</si>
  <si>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</si>
  <si>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</si>
  <si>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</si>
  <si>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</si>
  <si>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</si>
  <si>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</si>
  <si>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</si>
  <si>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</si>
  <si>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</si>
  <si>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</si>
  <si>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</si>
  <si>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</si>
  <si>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</si>
  <si>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</si>
  <si>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</si>
  <si>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</si>
  <si>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</si>
  <si>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</si>
  <si>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</si>
  <si>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</si>
  <si>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</si>
  <si>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</si>
  <si>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</si>
  <si>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</si>
  <si>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</si>
  <si>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</si>
  <si>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</si>
  <si>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</si>
  <si>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</si>
  <si>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</si>
  <si>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</si>
  <si>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</si>
  <si>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</si>
  <si>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</si>
  <si>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</si>
  <si>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</si>
  <si>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</si>
  <si>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</si>
  <si>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</si>
  <si>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</si>
  <si>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</si>
  <si>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</si>
  <si>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</si>
  <si>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</si>
  <si>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</si>
  <si>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</si>
  <si>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</si>
  <si>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</si>
  <si>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</si>
  <si>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</si>
  <si>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</si>
  <si>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</si>
  <si>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</si>
  <si>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</si>
  <si>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</si>
  <si>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</si>
  <si>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</si>
  <si>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</si>
  <si>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</si>
  <si>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</si>
  <si>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</si>
  <si>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</si>
  <si>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</si>
  <si>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</si>
  <si>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</si>
  <si>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</si>
  <si>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</si>
  <si>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</si>
  <si>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</si>
  <si>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</si>
  <si>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</si>
  <si>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</si>
  <si>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</si>
  <si>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</si>
  <si>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</si>
  <si>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</si>
  <si>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</si>
  <si>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</si>
  <si>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</si>
  <si>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</si>
  <si>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</si>
  <si>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</si>
  <si>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</si>
  <si>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</si>
  <si>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</si>
  <si>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</si>
  <si>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</si>
  <si>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</si>
  <si>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</si>
  <si>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</si>
  <si>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</si>
  <si>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</si>
  <si>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</si>
  <si>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</si>
  <si>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</si>
  <si>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</si>
  <si>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</si>
  <si>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</si>
  <si>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</si>
  <si>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</si>
  <si>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</si>
  <si>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</si>
  <si>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</si>
  <si>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</si>
  <si>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</si>
  <si>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</si>
  <si>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</si>
  <si>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</si>
  <si>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</si>
  <si>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</si>
  <si>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</si>
  <si>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</si>
  <si>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</si>
  <si>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</si>
  <si>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</si>
  <si>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</si>
  <si>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</si>
  <si>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</si>
  <si>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</si>
  <si>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</si>
  <si>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</si>
  <si>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</si>
  <si>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</si>
  <si>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</si>
  <si>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</si>
  <si>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</si>
  <si>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</si>
  <si>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</si>
  <si>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</si>
  <si>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</si>
  <si>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</si>
  <si>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</si>
  <si>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</si>
  <si>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</si>
  <si>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</si>
  <si>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</si>
  <si>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</si>
  <si>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</si>
  <si>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</si>
  <si>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</si>
  <si>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</si>
  <si>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</si>
  <si>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</si>
  <si>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</si>
  <si>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</si>
  <si>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</si>
  <si>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</si>
  <si>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</si>
  <si>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</si>
  <si>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</si>
  <si>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</si>
  <si>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</si>
  <si>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</si>
  <si>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</si>
  <si>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</si>
  <si>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</si>
  <si>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</si>
  <si>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</si>
  <si>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</si>
  <si>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</si>
  <si>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</si>
  <si>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</si>
  <si>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</si>
  <si>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</si>
  <si>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</si>
  <si>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</si>
  <si>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</si>
  <si>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</si>
  <si>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</si>
  <si>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</si>
  <si>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</si>
  <si>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</si>
  <si>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</si>
  <si>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</si>
  <si>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</si>
  <si>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</si>
  <si>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</si>
  <si>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</si>
  <si>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</si>
  <si>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</si>
  <si>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</si>
  <si>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</si>
  <si>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</si>
  <si>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</si>
  <si>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</si>
  <si>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</si>
  <si>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</si>
  <si>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</si>
  <si>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</si>
  <si>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</si>
  <si>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</si>
  <si>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</si>
  <si>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</si>
  <si>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</si>
  <si>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</si>
  <si>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</si>
  <si>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</si>
  <si>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</si>
  <si>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</si>
  <si>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</si>
  <si>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</si>
  <si>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</si>
  <si>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</si>
  <si>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</si>
  <si>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</si>
  <si>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</si>
  <si>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</si>
  <si>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</si>
  <si>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</si>
  <si>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</si>
  <si>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</si>
  <si>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</si>
  <si>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</si>
  <si>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</si>
  <si>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</si>
  <si>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</si>
  <si>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</si>
  <si>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</si>
  <si>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</si>
  <si>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</si>
  <si>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</si>
  <si>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</si>
  <si>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</si>
  <si>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</si>
  <si>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</si>
  <si>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</si>
  <si>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</si>
  <si>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</si>
  <si>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</si>
  <si>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</si>
  <si>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</si>
  <si>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</si>
  <si>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</si>
  <si>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</si>
  <si>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</si>
  <si>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</si>
  <si>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</si>
  <si>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</si>
  <si>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</si>
  <si>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</si>
  <si>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</si>
  <si>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</si>
  <si>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</si>
  <si>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</si>
  <si>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</si>
  <si>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</si>
  <si>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</si>
  <si>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</si>
  <si>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</si>
  <si>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</si>
  <si>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</si>
  <si>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</si>
  <si>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</si>
  <si>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</si>
  <si>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</si>
  <si>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</si>
  <si>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</si>
  <si>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</si>
  <si>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</si>
  <si>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</si>
  <si>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</si>
  <si>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</si>
  <si>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</si>
  <si>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</si>
  <si>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</si>
  <si>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</si>
  <si>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</si>
  <si>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</si>
  <si>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</si>
  <si>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</si>
  <si>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</si>
  <si>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</si>
  <si>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</si>
  <si>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</si>
  <si>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</si>
  <si>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</si>
  <si>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</si>
  <si>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</si>
  <si>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</si>
  <si>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</si>
  <si>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</si>
  <si>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</si>
  <si>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</si>
  <si>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</si>
  <si>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</si>
  <si>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</si>
  <si>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</si>
  <si>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</si>
  <si>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</si>
  <si>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</si>
  <si>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</si>
  <si>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</si>
  <si>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</si>
  <si>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</si>
  <si>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</si>
  <si>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</si>
  <si>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</si>
  <si>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</si>
  <si>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</si>
  <si>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</si>
  <si>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</si>
  <si>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</si>
  <si>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</si>
  <si>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</si>
  <si>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</si>
  <si>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</si>
  <si>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</si>
  <si>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</si>
  <si>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</si>
  <si>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</si>
  <si>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</si>
  <si>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</si>
  <si>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</si>
  <si>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</si>
  <si>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</si>
  <si>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</si>
  <si>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</si>
  <si>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</si>
  <si>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</si>
  <si>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</si>
  <si>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</si>
  <si>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</si>
  <si>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</si>
  <si>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</si>
  <si>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</si>
  <si>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</si>
  <si>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</si>
  <si>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</si>
  <si>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</si>
  <si>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</si>
  <si>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</si>
  <si>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</si>
  <si>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</si>
  <si>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</si>
  <si>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</si>
  <si>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</si>
  <si>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</si>
  <si>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</si>
  <si>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</si>
  <si>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</si>
  <si>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</si>
  <si>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</si>
  <si>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</si>
  <si>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</si>
  <si>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</si>
  <si>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</si>
  <si>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</si>
  <si>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</si>
  <si>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</si>
  <si>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</si>
  <si>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</si>
  <si>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</si>
  <si>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</si>
  <si>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</si>
  <si>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</si>
  <si>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</si>
  <si>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</si>
  <si>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</si>
  <si>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</si>
  <si>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</si>
  <si>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</si>
  <si>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</si>
  <si>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</si>
  <si>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</si>
  <si>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</si>
  <si>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</si>
  <si>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</si>
  <si>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</si>
  <si>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</si>
  <si>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</si>
  <si>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</si>
  <si>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</si>
  <si>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</si>
  <si>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</si>
  <si>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</si>
  <si>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</si>
  <si>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</si>
  <si>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</si>
  <si>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</si>
  <si>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</si>
  <si>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</si>
  <si>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</si>
  <si>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</si>
  <si>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</si>
  <si>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</si>
  <si>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</si>
  <si>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</si>
  <si>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</si>
  <si>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</si>
  <si>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</si>
  <si>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</si>
  <si>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</si>
  <si>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</si>
  <si>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</si>
  <si>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</si>
  <si>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</si>
  <si>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</si>
  <si>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</si>
  <si>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</si>
  <si>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</si>
  <si>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</si>
  <si>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</si>
  <si>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</si>
  <si>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</si>
  <si>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</si>
  <si>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</si>
  <si>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</si>
  <si>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</si>
  <si>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</si>
  <si>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</si>
  <si>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</si>
  <si>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</si>
  <si>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</si>
  <si>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</si>
  <si>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</si>
  <si>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</si>
  <si>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</si>
  <si>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</si>
  <si>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</si>
  <si>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</si>
  <si>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</si>
  <si>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</si>
  <si>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</si>
  <si>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</si>
  <si>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</si>
  <si>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</si>
  <si>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</si>
  <si>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</si>
  <si>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</si>
  <si>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</si>
  <si>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</si>
  <si>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</si>
  <si>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</si>
  <si>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</si>
  <si>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</si>
  <si>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</si>
  <si>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</si>
  <si>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</si>
  <si>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</si>
  <si>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</si>
  <si>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</si>
  <si>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</si>
  <si>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</si>
  <si>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</si>
  <si>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</si>
  <si>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</si>
  <si>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</si>
  <si>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</si>
  <si>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</si>
  <si>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</si>
  <si>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</si>
  <si>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</si>
  <si>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</si>
  <si>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</si>
  <si>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</si>
  <si>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</si>
  <si>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</si>
  <si>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</si>
  <si>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</si>
  <si>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</si>
  <si>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</si>
  <si>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</si>
  <si>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</si>
  <si>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</si>
  <si>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</si>
  <si>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</si>
  <si>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</si>
  <si>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</si>
  <si>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</si>
  <si>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</si>
  <si>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</si>
  <si>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</si>
  <si>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</si>
  <si>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</si>
  <si>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</si>
  <si>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</si>
  <si>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</si>
  <si>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</si>
  <si>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</si>
  <si>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</si>
  <si>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</si>
  <si>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</si>
  <si>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</si>
  <si>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</si>
  <si>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</si>
  <si>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</si>
  <si>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</si>
  <si>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</si>
  <si>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</si>
  <si>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</si>
  <si>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</si>
  <si>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</si>
  <si>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</si>
  <si>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</si>
  <si>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</si>
  <si>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</si>
  <si>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</si>
  <si>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</si>
  <si>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</si>
  <si>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</si>
  <si>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</si>
  <si>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</si>
  <si>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</si>
  <si>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</si>
  <si>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</si>
  <si>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</si>
  <si>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</si>
  <si>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</si>
  <si>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</si>
  <si>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</si>
  <si>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</si>
  <si>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</si>
  <si>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</si>
  <si>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</si>
  <si>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</si>
  <si>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</si>
  <si>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</si>
  <si>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</si>
  <si>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</si>
  <si>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</si>
  <si>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</si>
  <si>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</si>
  <si>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</si>
  <si>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</si>
  <si>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</si>
  <si>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</si>
  <si>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</si>
  <si>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</si>
  <si>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</si>
  <si>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</si>
  <si>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</si>
  <si>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</si>
  <si>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</si>
  <si>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</si>
  <si>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</si>
  <si>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</si>
  <si>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</si>
  <si>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</si>
  <si>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</si>
  <si>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</si>
  <si>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</si>
  <si>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</si>
  <si>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</si>
  <si>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</si>
  <si>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</si>
  <si>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</si>
  <si>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</si>
  <si>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</si>
  <si>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</si>
  <si>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</si>
  <si>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</si>
  <si>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</si>
  <si>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</si>
  <si>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</si>
  <si>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</si>
  <si>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</si>
  <si>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</si>
  <si>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</si>
  <si>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</si>
  <si>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</si>
  <si>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</si>
  <si>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</si>
  <si>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</si>
  <si>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</si>
  <si>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</si>
  <si>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</si>
  <si>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</si>
  <si>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</si>
  <si>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</si>
  <si>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</si>
  <si>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</si>
  <si>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</si>
  <si>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</si>
  <si>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</si>
  <si>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</si>
  <si>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</si>
  <si>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</si>
  <si>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</si>
  <si>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</si>
  <si>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</si>
  <si>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</si>
  <si>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</si>
  <si>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</si>
  <si>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</si>
  <si>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</si>
  <si>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</si>
  <si>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</si>
  <si>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</si>
  <si>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</si>
  <si>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</si>
  <si>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</si>
  <si>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</si>
  <si>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</si>
  <si>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</si>
  <si>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</si>
  <si>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</si>
  <si>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</si>
  <si>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</si>
  <si>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</si>
  <si>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</si>
  <si>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</si>
  <si>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</si>
  <si>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</si>
  <si>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</si>
  <si>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</si>
  <si>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</si>
  <si>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</si>
  <si>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</si>
  <si>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</si>
  <si>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</si>
  <si>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</si>
  <si>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</si>
  <si>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</si>
  <si>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</si>
  <si>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</si>
  <si>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</si>
  <si>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</si>
  <si>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</si>
  <si>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</si>
  <si>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</si>
  <si>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</si>
  <si>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</si>
  <si>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</si>
  <si>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</si>
  <si>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</si>
  <si>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</si>
  <si>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</si>
  <si>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</si>
  <si>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</si>
  <si>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</si>
  <si>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</si>
  <si>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</si>
  <si>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</si>
  <si>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</si>
  <si>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</si>
  <si>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</si>
  <si>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</si>
  <si>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</si>
  <si>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</si>
  <si>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</si>
  <si>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</si>
  <si>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</si>
  <si>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</si>
  <si>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</si>
  <si>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</si>
  <si>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</si>
  <si>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</si>
  <si>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</si>
  <si>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</si>
  <si>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</si>
  <si>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</si>
  <si>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</si>
  <si>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</si>
  <si>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</si>
  <si>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</si>
  <si>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</si>
  <si>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</si>
  <si>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</si>
  <si>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</si>
  <si>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</si>
  <si>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</si>
  <si>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</si>
  <si>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</si>
  <si>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</si>
  <si>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</si>
  <si>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</si>
  <si>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</si>
  <si>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</si>
  <si>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</si>
  <si>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</si>
  <si>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</si>
  <si>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</si>
  <si>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</si>
  <si>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</si>
  <si>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</si>
  <si>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</si>
  <si>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</si>
  <si>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</si>
  <si>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</si>
  <si>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</si>
  <si>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</si>
  <si>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</si>
  <si>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</si>
  <si>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</si>
  <si>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</si>
  <si>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</si>
  <si>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</si>
  <si>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</si>
  <si>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</si>
  <si>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</si>
  <si>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</si>
  <si>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</si>
  <si>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</si>
  <si>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</si>
  <si>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</si>
  <si>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</si>
  <si>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</si>
  <si>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</si>
  <si>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</si>
  <si>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</si>
  <si>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</si>
  <si>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</si>
  <si>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</si>
  <si>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</si>
  <si>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</si>
  <si>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</si>
  <si>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</si>
  <si>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</si>
  <si>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</si>
  <si>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</si>
  <si>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</si>
  <si>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</si>
  <si>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</si>
  <si>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</si>
  <si>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</si>
  <si>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</si>
  <si>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</si>
  <si>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</si>
  <si>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</si>
  <si>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</si>
  <si>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</si>
  <si>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</si>
  <si>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</si>
  <si>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</si>
  <si>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</si>
  <si>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</si>
  <si>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</si>
  <si>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</si>
  <si>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</si>
  <si>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</si>
  <si>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</si>
  <si>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</si>
  <si>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</si>
  <si>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</si>
  <si>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</si>
  <si>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</si>
  <si>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</si>
  <si>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</si>
  <si>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</si>
  <si>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</si>
  <si>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</si>
  <si>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</si>
  <si>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</si>
  <si>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</si>
  <si>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</si>
  <si>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</si>
  <si>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</si>
  <si>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</si>
  <si>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</si>
  <si>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</si>
  <si>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</si>
  <si>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</si>
  <si>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</si>
  <si>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</si>
  <si>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</si>
  <si>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</si>
  <si>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</si>
  <si>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</si>
  <si>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</si>
  <si>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</si>
  <si>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</si>
  <si>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</si>
  <si>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</si>
  <si>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</si>
  <si>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</si>
  <si>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</si>
  <si>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</si>
  <si>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</si>
  <si>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</si>
  <si>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</si>
  <si>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</si>
  <si>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</si>
  <si>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</si>
  <si>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</si>
  <si>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</si>
  <si>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</si>
  <si>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</si>
  <si>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</si>
  <si>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</si>
  <si>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</si>
  <si>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</si>
  <si>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</si>
  <si>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</si>
  <si>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</si>
  <si>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</si>
  <si>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</si>
  <si>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</si>
  <si>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</si>
  <si>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</si>
  <si>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</si>
  <si>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</si>
  <si>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</si>
  <si>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</si>
  <si>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</si>
  <si>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</si>
  <si>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</si>
  <si>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</si>
  <si>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</si>
  <si>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</si>
  <si>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</si>
  <si>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</si>
  <si>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</si>
  <si>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</si>
  <si>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</si>
  <si>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</si>
  <si>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</si>
  <si>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</si>
  <si>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</si>
  <si>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</si>
  <si>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</si>
  <si>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</si>
  <si>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</si>
  <si>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</si>
  <si>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</si>
  <si>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</si>
  <si>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</si>
  <si>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</si>
  <si>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</si>
  <si>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</si>
  <si>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</si>
  <si>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</si>
  <si>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</si>
  <si>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</si>
  <si>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</si>
  <si>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</si>
  <si>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</si>
  <si>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</si>
  <si>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</si>
  <si>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</si>
  <si>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</si>
  <si>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</si>
  <si>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</si>
  <si>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</si>
  <si>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</si>
  <si>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</si>
  <si>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</si>
  <si>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</si>
  <si>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</si>
  <si>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</si>
  <si>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</si>
  <si>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</si>
  <si>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</si>
  <si>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</si>
  <si>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</si>
  <si>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</si>
  <si>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</si>
  <si>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</si>
  <si>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</si>
  <si>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</si>
  <si>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</si>
  <si>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</si>
  <si>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</si>
  <si>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</si>
  <si>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</si>
  <si>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</si>
  <si>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</si>
  <si>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</si>
  <si>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</si>
  <si>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</si>
  <si>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</si>
  <si>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</si>
  <si>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</si>
  <si>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</si>
  <si>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</si>
  <si>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</si>
  <si>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</si>
  <si>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</si>
  <si>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</si>
  <si>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</si>
  <si>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</si>
  <si>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</si>
  <si>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</si>
  <si>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</si>
  <si>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</si>
  <si>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</si>
  <si>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</si>
  <si>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</si>
  <si>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</si>
  <si>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</si>
  <si>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</si>
  <si>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</si>
  <si>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</si>
  <si>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</si>
  <si>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</si>
  <si>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</si>
  <si>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</si>
  <si>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</si>
  <si>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</si>
  <si>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</si>
  <si>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</si>
  <si>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</si>
  <si>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</si>
  <si>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</si>
  <si>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</si>
  <si>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</si>
  <si>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</si>
  <si>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</si>
  <si>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</si>
  <si>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</si>
  <si>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</si>
  <si>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</si>
  <si>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</si>
  <si>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</si>
  <si>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</si>
  <si>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</si>
  <si>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</si>
  <si>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</si>
  <si>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</si>
  <si>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</si>
  <si>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</si>
  <si>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</si>
  <si>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</si>
  <si>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</si>
  <si>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</si>
  <si>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</si>
  <si>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</si>
  <si>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</si>
  <si>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</si>
  <si>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</si>
  <si>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</si>
  <si>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</si>
  <si>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</si>
  <si>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</si>
  <si>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</si>
  <si>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</si>
  <si>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</si>
  <si>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</si>
  <si>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</si>
  <si>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</si>
  <si>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</si>
  <si>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</si>
  <si>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</si>
  <si>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</si>
  <si>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</si>
  <si>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</si>
  <si>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</si>
  <si>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</si>
  <si>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</si>
  <si>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</si>
  <si>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</si>
  <si>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</si>
  <si>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</si>
  <si>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</si>
  <si>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</si>
  <si>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</si>
  <si>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</si>
  <si>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</si>
  <si>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</si>
  <si>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</si>
  <si>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</si>
  <si>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</si>
  <si>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</si>
  <si>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</si>
  <si>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</si>
  <si>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</si>
  <si>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</si>
  <si>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</si>
  <si>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</si>
  <si>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</si>
  <si>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</si>
  <si>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</si>
  <si>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</si>
  <si>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</si>
  <si>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</si>
  <si>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</si>
  <si>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</si>
  <si>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</si>
  <si>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</si>
  <si>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</si>
  <si>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</si>
  <si>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</si>
  <si>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</si>
  <si>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</si>
  <si>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</si>
  <si>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</si>
  <si>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</si>
  <si>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</si>
  <si>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</si>
  <si>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</si>
  <si>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</si>
  <si>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</si>
  <si>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</si>
  <si>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</si>
  <si>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</si>
  <si>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</si>
  <si>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</si>
  <si>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</si>
  <si>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</si>
  <si>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</si>
  <si>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</si>
  <si>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</si>
  <si>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</si>
  <si>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</si>
  <si>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</si>
  <si>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</si>
  <si>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</si>
  <si>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</si>
  <si>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</si>
  <si>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</si>
  <si>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</si>
  <si>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</si>
  <si>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</si>
  <si>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</si>
  <si>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</si>
  <si>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</si>
  <si>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</si>
  <si>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</si>
  <si>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</si>
  <si>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</si>
  <si>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</si>
  <si>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</si>
  <si>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</si>
  <si>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</si>
  <si>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</si>
  <si>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</si>
  <si>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</si>
  <si>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</si>
  <si>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</si>
  <si>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</si>
  <si>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</si>
  <si>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</si>
  <si>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</si>
  <si>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</si>
  <si>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</si>
  <si>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</si>
  <si>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</si>
  <si>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</si>
  <si>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</si>
  <si>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</si>
  <si>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</si>
  <si>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</si>
  <si>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</si>
  <si>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</si>
  <si>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</si>
  <si>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</si>
  <si>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</si>
  <si>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</si>
  <si>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</si>
  <si>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</si>
  <si>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</si>
  <si>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</si>
  <si>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</si>
  <si>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</si>
  <si>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</si>
  <si>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</si>
  <si>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</si>
  <si>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</si>
  <si>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</si>
  <si>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</si>
  <si>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</si>
  <si>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</si>
  <si>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</si>
  <si>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</si>
  <si>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</si>
  <si>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</si>
  <si>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</si>
  <si>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</si>
  <si>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</si>
  <si>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</si>
  <si>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</si>
  <si>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</si>
  <si>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</si>
  <si>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</si>
  <si>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</si>
  <si>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</si>
  <si>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</si>
  <si>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</si>
  <si>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</si>
  <si>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</si>
  <si>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</si>
  <si>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</si>
  <si>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</si>
  <si>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</si>
  <si>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</si>
  <si>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</si>
  <si>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</si>
  <si>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</si>
  <si>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</si>
  <si>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</si>
  <si>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</si>
  <si>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</si>
  <si>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</si>
  <si>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</si>
  <si>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</si>
  <si>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</si>
  <si>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</si>
  <si>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</si>
  <si>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</si>
  <si>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</si>
  <si>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</si>
  <si>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</si>
  <si>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</si>
  <si>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</si>
  <si>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</si>
  <si>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</si>
  <si>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</si>
  <si>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</si>
  <si>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</si>
  <si>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</si>
  <si>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</si>
  <si>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</si>
  <si>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</si>
  <si>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</si>
  <si>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</si>
  <si>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</si>
  <si>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</si>
  <si>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</si>
  <si>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</si>
  <si>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</si>
  <si>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</si>
  <si>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</si>
  <si>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</si>
  <si>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</si>
  <si>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</si>
  <si>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</si>
  <si>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</si>
  <si>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</si>
  <si>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</si>
  <si>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</si>
  <si>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</si>
  <si>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</si>
  <si>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</si>
  <si>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</si>
  <si>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</si>
  <si>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</si>
  <si>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</si>
  <si>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</si>
  <si>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</si>
  <si>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</si>
  <si>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</si>
  <si>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</si>
  <si>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</si>
  <si>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</si>
  <si>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</si>
  <si>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</si>
  <si>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</si>
  <si>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</si>
  <si>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</si>
  <si>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</si>
  <si>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</si>
  <si>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</si>
  <si>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</si>
  <si>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</si>
  <si>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</si>
  <si>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</si>
  <si>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</si>
  <si>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</si>
  <si>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</si>
  <si>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</si>
  <si>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</si>
  <si>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</si>
  <si>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</si>
  <si>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</si>
  <si>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</si>
  <si>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</si>
  <si>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</si>
  <si>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</si>
  <si>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</si>
  <si>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</si>
  <si>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</si>
  <si>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</si>
  <si>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</si>
  <si>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</si>
  <si>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</si>
  <si>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</si>
  <si>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</si>
  <si>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</si>
  <si>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</si>
  <si>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</si>
  <si>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</si>
  <si>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</si>
  <si>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</si>
  <si>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</si>
  <si>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</si>
  <si>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</si>
  <si>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</si>
  <si>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</si>
  <si>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</si>
  <si>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</si>
  <si>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</si>
  <si>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</si>
  <si>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</si>
  <si>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</si>
  <si>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</si>
  <si>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</si>
  <si>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</si>
  <si>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</si>
  <si>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</si>
  <si>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</si>
  <si>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</si>
  <si>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</si>
  <si>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</si>
  <si>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</si>
  <si>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</si>
  <si>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</si>
  <si>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</si>
  <si>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</si>
  <si>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</si>
  <si>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</si>
  <si>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</si>
  <si>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</si>
  <si>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</si>
  <si>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</si>
  <si>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</si>
  <si>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</si>
  <si>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</si>
  <si>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</si>
  <si>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</si>
  <si>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</si>
  <si>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</si>
  <si>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</si>
  <si>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</si>
  <si>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</si>
  <si>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</si>
  <si>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</si>
  <si>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</si>
  <si>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</si>
  <si>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</si>
  <si>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</si>
  <si>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</si>
  <si>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</si>
  <si>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</si>
  <si>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</si>
  <si>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</si>
  <si>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</si>
  <si>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</si>
  <si>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</si>
  <si>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</si>
  <si>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</si>
  <si>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</si>
  <si>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</si>
  <si>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</si>
  <si>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</si>
  <si>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</si>
  <si>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</si>
  <si>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</si>
  <si>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</si>
  <si>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</si>
  <si>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</si>
  <si>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</si>
  <si>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</si>
  <si>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</si>
  <si>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</si>
  <si>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</si>
  <si>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</si>
  <si>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</si>
  <si>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</si>
  <si>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</si>
  <si>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</si>
  <si>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</si>
  <si>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</si>
  <si>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</si>
  <si>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</si>
  <si>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</si>
  <si>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</si>
  <si>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</si>
  <si>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</si>
  <si>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</si>
  <si>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</si>
  <si>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</si>
  <si>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</si>
  <si>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</si>
  <si>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</si>
  <si>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</si>
  <si>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</si>
  <si>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</si>
  <si>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</si>
  <si>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</si>
  <si>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</si>
  <si>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</si>
  <si>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</si>
  <si>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</si>
  <si>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</si>
  <si>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</si>
  <si>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</si>
  <si>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</si>
  <si>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</si>
  <si>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</si>
  <si>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</si>
  <si>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</si>
  <si>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</si>
  <si>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</si>
  <si>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</si>
  <si>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</si>
  <si>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</si>
  <si>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</si>
  <si>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</si>
  <si>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</si>
  <si>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</si>
  <si>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</si>
  <si>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</si>
  <si>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</si>
  <si>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</si>
  <si>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</si>
  <si>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</si>
  <si>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</si>
  <si>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</si>
  <si>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</si>
  <si>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</si>
  <si>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</si>
  <si>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</si>
  <si>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</si>
  <si>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</si>
  <si>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</si>
  <si>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</si>
  <si>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</si>
  <si>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</si>
  <si>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</si>
  <si>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</si>
  <si>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</si>
  <si>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</si>
  <si>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</si>
  <si>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</si>
  <si>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</si>
  <si>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</si>
  <si>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</si>
  <si>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</si>
  <si>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</si>
  <si>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</si>
  <si>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</si>
  <si>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</si>
  <si>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</si>
  <si>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</si>
  <si>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</si>
  <si>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</si>
  <si>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</si>
  <si>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</si>
  <si>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</si>
  <si>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</si>
  <si>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</si>
  <si>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</si>
  <si>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</si>
  <si>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</si>
  <si>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</si>
  <si>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</si>
  <si>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</si>
  <si>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</si>
  <si>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</si>
  <si>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</si>
  <si>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</si>
  <si>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</si>
  <si>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</si>
  <si>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</si>
  <si>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</si>
  <si>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</si>
  <si>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</si>
  <si>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</si>
  <si>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</si>
  <si>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</si>
  <si>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</si>
  <si>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</si>
  <si>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</si>
  <si>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</si>
  <si>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</si>
  <si>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</si>
  <si>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</si>
  <si>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</si>
  <si>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</si>
  <si>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</si>
  <si>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</si>
  <si>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</si>
  <si>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</si>
  <si>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</si>
  <si>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</si>
  <si>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</si>
  <si>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</si>
  <si>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</si>
  <si>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</si>
  <si>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</si>
  <si>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</si>
  <si>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</si>
  <si>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</si>
  <si>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</si>
  <si>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</si>
  <si>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</si>
  <si>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</si>
  <si>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</si>
  <si>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</si>
  <si>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</si>
  <si>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</si>
  <si>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</si>
  <si>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</si>
  <si>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</si>
  <si>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</si>
  <si>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</si>
  <si>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</si>
  <si>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</si>
  <si>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</si>
  <si>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</si>
  <si>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</si>
  <si>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</si>
  <si>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</si>
  <si>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</si>
  <si>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</si>
  <si>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</si>
  <si>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</si>
  <si>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</si>
  <si>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</si>
  <si>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</si>
  <si>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</si>
  <si>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</si>
  <si>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</si>
  <si>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</si>
  <si>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</si>
  <si>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</si>
  <si>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</si>
  <si>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</si>
  <si>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</si>
  <si>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</si>
  <si>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</si>
  <si>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</si>
  <si>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</si>
  <si>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</si>
  <si>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</si>
  <si>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</si>
  <si>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</si>
  <si>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</si>
  <si>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</si>
  <si>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</si>
  <si>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</si>
  <si>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</si>
  <si>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</si>
  <si>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</si>
  <si>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</si>
  <si>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</si>
  <si>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</si>
  <si>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</si>
  <si>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</si>
  <si>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</si>
  <si>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</si>
  <si>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</si>
  <si>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</si>
  <si>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</si>
  <si>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</si>
  <si>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</si>
  <si>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</si>
  <si>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</si>
  <si>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</si>
  <si>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</si>
  <si>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</si>
  <si>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</si>
  <si>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</si>
  <si>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</si>
  <si>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</si>
  <si>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</si>
  <si>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</si>
  <si>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</si>
  <si>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</si>
  <si>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</si>
  <si>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</si>
  <si>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</si>
  <si>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</si>
  <si>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</si>
  <si>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</si>
  <si>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</si>
  <si>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</si>
  <si>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</si>
  <si>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</si>
  <si>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</si>
  <si>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</si>
  <si>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</si>
  <si>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</si>
  <si>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</si>
  <si>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</si>
  <si>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</si>
  <si>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</si>
  <si>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</si>
  <si>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</si>
  <si>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</si>
  <si>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</si>
  <si>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</si>
  <si>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</si>
  <si>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</si>
  <si>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</si>
  <si>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</si>
  <si>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</si>
  <si>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</si>
  <si>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</si>
  <si>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</si>
  <si>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</si>
  <si>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</si>
  <si>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</si>
  <si>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</si>
  <si>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</si>
  <si>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</si>
  <si>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</si>
  <si>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</si>
  <si>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</si>
  <si>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</si>
  <si>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</si>
  <si>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</si>
  <si>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</si>
  <si>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</si>
  <si>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</si>
  <si>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</si>
  <si>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</si>
  <si>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</si>
  <si>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</si>
  <si>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</si>
  <si>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</si>
  <si>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</si>
  <si>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</si>
  <si>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</si>
  <si>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</si>
  <si>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</si>
  <si>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</si>
  <si>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</si>
  <si>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</si>
  <si>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</si>
  <si>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</si>
  <si>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</si>
  <si>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</si>
  <si>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</si>
  <si>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</si>
  <si>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</si>
  <si>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</si>
  <si>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</si>
  <si>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</si>
  <si>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</si>
  <si>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</si>
  <si>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</si>
  <si>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</si>
  <si>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</si>
  <si>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</si>
  <si>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</si>
  <si>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</si>
  <si>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</si>
  <si>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</si>
  <si>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</si>
  <si>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</si>
  <si>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</si>
  <si>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</si>
  <si>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</si>
  <si>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</si>
  <si>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</si>
  <si>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</si>
  <si>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</si>
  <si>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</si>
  <si>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</si>
  <si>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</si>
  <si>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</si>
  <si>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</si>
  <si>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</si>
  <si>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</si>
  <si>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</si>
  <si>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</si>
  <si>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</si>
  <si>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</si>
  <si>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</si>
  <si>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</si>
  <si>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</si>
  <si>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</si>
  <si>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</si>
  <si>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</si>
  <si>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</si>
  <si>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</si>
  <si>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</si>
  <si>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</si>
  <si>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</si>
  <si>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</si>
  <si>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</si>
  <si>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</si>
  <si>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</si>
  <si>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</si>
  <si>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</si>
  <si>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</si>
  <si>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</si>
  <si>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</si>
  <si>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</si>
  <si>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</si>
  <si>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</si>
  <si>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</si>
  <si>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</si>
  <si>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</si>
  <si>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</si>
  <si>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</si>
  <si>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</si>
  <si>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</si>
  <si>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</si>
  <si>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</si>
  <si>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</si>
  <si>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</si>
  <si>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</si>
  <si>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</si>
  <si>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</si>
  <si>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</si>
  <si>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</si>
  <si>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</si>
  <si>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</si>
  <si>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</si>
  <si>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</si>
  <si>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</si>
  <si>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</si>
  <si>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</si>
  <si>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</si>
  <si>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</si>
  <si>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</si>
  <si>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</si>
  <si>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</si>
  <si>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</si>
  <si>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</si>
  <si>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</si>
  <si>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</si>
  <si>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</si>
  <si>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</si>
  <si>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</si>
  <si>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</si>
  <si>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</si>
  <si>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</si>
  <si>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</si>
  <si>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</si>
  <si>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</si>
  <si>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</si>
  <si>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</si>
  <si>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</si>
  <si>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</si>
  <si>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</si>
  <si>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</si>
  <si>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</si>
  <si>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</si>
  <si>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</si>
  <si>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</si>
  <si>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</si>
  <si>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</si>
  <si>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</si>
  <si>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</si>
  <si>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</si>
  <si>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</si>
  <si>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</si>
  <si>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</si>
  <si>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</si>
  <si>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</si>
  <si>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</si>
  <si>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</si>
  <si>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</si>
  <si>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</si>
  <si>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</si>
  <si>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</si>
  <si>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</si>
  <si>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</si>
  <si>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</si>
  <si>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</si>
  <si>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</si>
  <si>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</si>
  <si>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</si>
  <si>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</si>
  <si>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</si>
  <si>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</si>
  <si>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</si>
  <si>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</si>
  <si>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</si>
  <si>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</si>
  <si>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</si>
  <si>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</si>
  <si>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</si>
  <si>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</si>
  <si>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</si>
  <si>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</si>
  <si>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</si>
  <si>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</si>
  <si>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</si>
  <si>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</si>
  <si>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</si>
  <si>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</si>
  <si>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</si>
  <si>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</si>
  <si>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</si>
  <si>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</si>
  <si>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</si>
  <si>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</si>
  <si>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</si>
  <si>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</si>
  <si>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</si>
  <si>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</si>
  <si>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</si>
  <si>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</si>
  <si>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</si>
  <si>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</si>
  <si>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</si>
  <si>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</si>
  <si>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</si>
  <si>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</si>
  <si>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</si>
  <si>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</si>
  <si>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</si>
  <si>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</si>
  <si>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</si>
  <si>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</si>
  <si>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</si>
  <si>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</si>
  <si>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</si>
  <si>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</si>
  <si>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</si>
  <si>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</si>
  <si>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</si>
  <si>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</si>
  <si>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</si>
  <si>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</si>
  <si>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</si>
  <si>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</si>
  <si>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</si>
  <si>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</si>
  <si>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</si>
  <si>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</si>
  <si>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</si>
  <si>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</si>
  <si>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</si>
  <si>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</si>
  <si>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</si>
  <si>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</si>
  <si>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</si>
  <si>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</si>
  <si>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</si>
  <si>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</si>
  <si>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</si>
  <si>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</si>
  <si>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</si>
  <si>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</si>
  <si>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</si>
  <si>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</si>
  <si>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</si>
  <si>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</si>
  <si>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</si>
  <si>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</si>
  <si>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</si>
  <si>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</si>
  <si>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</si>
  <si>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</si>
  <si>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</si>
  <si>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</si>
  <si>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</si>
  <si>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</si>
  <si>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</si>
  <si>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</si>
  <si>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</si>
  <si>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</si>
  <si>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</si>
  <si>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</si>
  <si>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</si>
  <si>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</si>
  <si>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</si>
  <si>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</si>
  <si>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</si>
  <si>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</si>
  <si>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</si>
  <si>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</si>
  <si>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</si>
  <si>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</si>
  <si>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</si>
  <si>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</si>
  <si>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</si>
  <si>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</si>
  <si>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</si>
  <si>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</si>
  <si>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</si>
  <si>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</si>
  <si>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</si>
  <si>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</si>
  <si>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</si>
  <si>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</si>
  <si>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</si>
  <si>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</si>
  <si>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</si>
  <si>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</si>
  <si>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</si>
  <si>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</si>
  <si>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</si>
  <si>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</si>
  <si>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</si>
  <si>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</si>
  <si>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</si>
  <si>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</si>
  <si>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</si>
  <si>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</si>
  <si>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</si>
  <si>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</si>
  <si>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</si>
  <si>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</si>
  <si>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</si>
  <si>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</si>
  <si>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</si>
  <si>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</si>
  <si>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</si>
  <si>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</si>
  <si>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</si>
  <si>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</si>
  <si>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</si>
  <si>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</si>
  <si>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</si>
  <si>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</si>
  <si>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</si>
  <si>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</si>
  <si>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</si>
  <si>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</si>
  <si>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</si>
  <si>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</si>
  <si>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</si>
  <si>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</si>
  <si>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</si>
  <si>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</si>
  <si>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</si>
  <si>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</si>
  <si>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</si>
  <si>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</si>
  <si>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</si>
  <si>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</si>
  <si>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</si>
  <si>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</si>
  <si>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</si>
  <si>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</si>
  <si>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</si>
  <si>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</si>
  <si>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</si>
  <si>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</si>
  <si>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</si>
  <si>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</si>
  <si>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</si>
  <si>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</si>
  <si>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</si>
  <si>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</si>
  <si>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</si>
  <si>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</si>
  <si>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</si>
  <si>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</si>
  <si>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</si>
  <si>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</si>
  <si>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</si>
  <si>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</si>
  <si>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</si>
  <si>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</si>
  <si>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</si>
  <si>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</si>
  <si>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</si>
  <si>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</si>
  <si>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</si>
  <si>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</si>
  <si>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</si>
  <si>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</si>
  <si>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</si>
  <si>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</si>
  <si>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</si>
  <si>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</si>
  <si>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</si>
  <si>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</si>
  <si>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</si>
  <si>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</si>
  <si>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</si>
  <si>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</si>
  <si>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</si>
  <si>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</si>
  <si>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</si>
  <si>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</si>
  <si>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</si>
  <si>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</si>
  <si>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</si>
  <si>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</si>
  <si>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</si>
  <si>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</si>
  <si>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</si>
  <si>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</si>
  <si>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</si>
  <si>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</si>
  <si>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</si>
  <si>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</si>
  <si>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</si>
  <si>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</si>
  <si>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</si>
  <si>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</si>
  <si>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</si>
  <si>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</si>
  <si>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</si>
  <si>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</si>
  <si>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</si>
  <si>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</si>
  <si>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</si>
  <si>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</si>
  <si>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</si>
  <si>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</si>
  <si>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</si>
  <si>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</si>
  <si>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</si>
  <si>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</si>
  <si>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</si>
  <si>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</si>
  <si>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</si>
  <si>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</si>
  <si>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</si>
  <si>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</si>
  <si>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</si>
  <si>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</si>
  <si>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</si>
  <si>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</si>
  <si>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</si>
  <si>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</si>
  <si>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</si>
  <si>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</si>
  <si>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</si>
  <si>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</si>
  <si>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</si>
  <si>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</si>
  <si>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</si>
  <si>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</si>
  <si>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</si>
  <si>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</si>
  <si>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</si>
  <si>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</si>
  <si>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</si>
  <si>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</si>
  <si>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</si>
  <si>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</si>
  <si>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</si>
  <si>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</si>
  <si>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</si>
  <si>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</si>
  <si>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</si>
  <si>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</si>
  <si>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</si>
  <si>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</si>
  <si>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</si>
  <si>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</si>
  <si>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</si>
  <si>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</si>
  <si>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</si>
  <si>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</si>
  <si>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</si>
  <si>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</si>
  <si>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</si>
  <si>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</si>
  <si>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</si>
  <si>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</si>
  <si>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</si>
  <si>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</si>
  <si>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</si>
  <si>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</si>
  <si>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</si>
  <si>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</si>
  <si>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</si>
  <si>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</si>
  <si>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</si>
  <si>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</si>
  <si>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</si>
  <si>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</si>
  <si>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</si>
  <si>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</si>
  <si>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</si>
  <si>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</si>
  <si>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</si>
  <si>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</si>
  <si>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</si>
  <si>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</si>
  <si>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</si>
  <si>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</si>
  <si>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</si>
  <si>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</si>
  <si>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</si>
  <si>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</si>
  <si>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</si>
  <si>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</si>
  <si>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</si>
  <si>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</si>
  <si>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</si>
  <si>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</si>
  <si>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</si>
  <si>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</si>
  <si>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</si>
  <si>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</si>
  <si>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</si>
  <si>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</si>
  <si>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</si>
  <si>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</si>
  <si>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</si>
  <si>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</si>
  <si>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</si>
  <si>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</si>
  <si>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</si>
  <si>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</si>
  <si>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</si>
  <si>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</si>
  <si>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</si>
  <si>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</si>
  <si>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</si>
  <si>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</si>
  <si>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</si>
  <si>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</si>
  <si>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</si>
  <si>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</si>
  <si>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</si>
  <si>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</si>
  <si>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</si>
  <si>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</si>
  <si>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</si>
  <si>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</si>
  <si>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</si>
  <si>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</si>
  <si>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</si>
  <si>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</si>
  <si>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</si>
  <si>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</si>
  <si>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</si>
  <si>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</si>
  <si>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</si>
  <si>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</si>
  <si>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</si>
  <si>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</si>
  <si>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</si>
  <si>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</si>
  <si>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</si>
  <si>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</si>
  <si>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</si>
  <si>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</si>
  <si>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</si>
  <si>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</si>
  <si>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</si>
  <si>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</si>
  <si>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</si>
  <si>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</si>
  <si>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</si>
  <si>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</si>
  <si>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</si>
  <si>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</si>
  <si>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</si>
  <si>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</si>
  <si>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</si>
  <si>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</si>
  <si>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</si>
  <si>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</si>
  <si>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</si>
  <si>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</si>
  <si>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</si>
  <si>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</si>
  <si>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</si>
  <si>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</si>
  <si>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</si>
  <si>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</si>
  <si>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</si>
  <si>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</si>
  <si>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</si>
  <si>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</si>
  <si>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</si>
  <si>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</si>
  <si>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</si>
  <si>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</si>
  <si>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</si>
  <si>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</si>
  <si>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</si>
  <si>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</si>
  <si>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</si>
  <si>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</si>
  <si>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</si>
  <si>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</si>
  <si>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</si>
  <si>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</si>
  <si>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</si>
  <si>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</si>
  <si>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</si>
  <si>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</si>
  <si>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</si>
  <si>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</si>
  <si>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</si>
  <si>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</si>
  <si>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</si>
  <si>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</si>
  <si>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</si>
  <si>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</si>
  <si>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</si>
  <si>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</si>
  <si>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</si>
  <si>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</si>
  <si>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</si>
  <si>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</si>
  <si>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</si>
  <si>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</si>
  <si>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</si>
  <si>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</si>
  <si>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</si>
  <si>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</si>
  <si>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</si>
  <si>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</si>
  <si>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</si>
  <si>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</si>
  <si>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</si>
  <si>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</si>
  <si>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</si>
  <si>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</si>
  <si>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</si>
  <si>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</si>
  <si>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</si>
  <si>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</si>
  <si>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</si>
  <si>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</si>
  <si>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</si>
  <si>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</si>
  <si>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</si>
  <si>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</si>
  <si>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</si>
  <si>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</si>
  <si>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</si>
  <si>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</si>
  <si>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</si>
  <si>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</si>
  <si>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</si>
  <si>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</si>
  <si>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</si>
  <si>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</si>
  <si>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</si>
  <si>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</si>
  <si>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</si>
  <si>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</si>
  <si>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</si>
  <si>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</si>
  <si>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</si>
  <si>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</si>
  <si>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</si>
  <si>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</si>
  <si>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</si>
  <si>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</si>
  <si>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</si>
  <si>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</si>
  <si>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</si>
  <si>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</si>
  <si>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</si>
  <si>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</si>
  <si>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</si>
  <si>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</si>
  <si>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</si>
  <si>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</si>
  <si>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</si>
  <si>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</si>
  <si>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</si>
  <si>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</si>
  <si>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</si>
  <si>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</si>
  <si>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</si>
  <si>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</si>
  <si>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</si>
  <si>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</si>
  <si>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</si>
  <si>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</si>
  <si>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</si>
  <si>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</si>
  <si>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</si>
  <si>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</si>
  <si>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</si>
  <si>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</si>
  <si>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</si>
  <si>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</si>
  <si>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</si>
  <si>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</si>
  <si>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</si>
  <si>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</si>
  <si>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</si>
  <si>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</si>
  <si>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</si>
  <si>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</si>
  <si>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</si>
  <si>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</si>
  <si>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</si>
  <si>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</si>
  <si>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</si>
  <si>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</si>
  <si>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</si>
  <si>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</si>
  <si>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</si>
  <si>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</si>
  <si>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</si>
  <si>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</si>
  <si>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</si>
  <si>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</si>
  <si>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</si>
  <si>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</si>
  <si>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</si>
  <si>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</si>
  <si>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</si>
  <si>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</si>
  <si>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</si>
  <si>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</si>
  <si>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</si>
  <si>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</si>
  <si>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</si>
  <si>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</si>
  <si>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</si>
  <si>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</si>
  <si>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</si>
  <si>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</si>
  <si>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</si>
  <si>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</si>
  <si>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</si>
  <si>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</si>
  <si>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</si>
  <si>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</si>
  <si>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</si>
  <si>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</si>
  <si>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</si>
  <si>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</si>
  <si>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</si>
  <si>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</si>
  <si>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</si>
  <si>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</si>
  <si>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</si>
  <si>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</si>
  <si>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</si>
  <si>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</si>
  <si>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</si>
  <si>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</si>
  <si>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</si>
  <si>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</si>
  <si>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</si>
  <si>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</si>
  <si>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</si>
  <si>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</si>
  <si>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</si>
  <si>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</si>
  <si>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</si>
  <si>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</si>
  <si>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</si>
  <si>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</si>
  <si>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</si>
  <si>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</si>
  <si>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</si>
  <si>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</si>
  <si>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</si>
  <si>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</si>
  <si>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</si>
  <si>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</si>
  <si>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</si>
  <si>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</si>
  <si>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</si>
  <si>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</si>
  <si>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</si>
  <si>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</si>
  <si>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</si>
  <si>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</si>
  <si>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</si>
  <si>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</si>
  <si>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</si>
  <si>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</si>
  <si>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</si>
  <si>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</si>
  <si>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</si>
  <si>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</si>
  <si>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</si>
  <si>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</si>
  <si>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</si>
  <si>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</si>
  <si>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</si>
  <si>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</si>
  <si>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</si>
  <si>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</si>
  <si>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</si>
  <si>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</si>
  <si>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</si>
  <si>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</si>
  <si>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</si>
  <si>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</si>
  <si>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</si>
  <si>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</si>
  <si>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</si>
  <si>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</si>
  <si>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</si>
  <si>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</si>
  <si>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</si>
  <si>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</si>
  <si>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</si>
  <si>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</si>
  <si>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</si>
  <si>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</si>
  <si>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</si>
  <si>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</si>
  <si>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</si>
  <si>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</si>
  <si>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</si>
  <si>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</si>
  <si>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</si>
  <si>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</si>
  <si>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</si>
  <si>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</si>
  <si>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</si>
  <si>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</si>
  <si>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</si>
  <si>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</si>
  <si>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</si>
  <si>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</si>
  <si>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</si>
  <si>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</si>
  <si>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</si>
  <si>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</si>
  <si>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</si>
  <si>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</si>
  <si>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</si>
  <si>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</si>
  <si>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</si>
  <si>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</si>
  <si>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</si>
  <si>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</si>
  <si>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</si>
  <si>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</si>
  <si>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</si>
  <si>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</si>
  <si>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</si>
  <si>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</si>
  <si>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</si>
  <si>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</si>
  <si>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</si>
  <si>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</si>
  <si>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</si>
  <si>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</si>
  <si>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</si>
  <si>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</si>
  <si>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</si>
  <si>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</si>
  <si>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</si>
  <si>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</si>
  <si>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</si>
  <si>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</si>
  <si>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</si>
  <si>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</si>
  <si>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</si>
  <si>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</si>
  <si>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</si>
  <si>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</si>
  <si>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</si>
  <si>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</si>
  <si>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</si>
  <si>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</si>
  <si>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</si>
  <si>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</si>
  <si>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</si>
  <si>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</si>
  <si>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</si>
  <si>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</si>
  <si>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</si>
  <si>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</si>
  <si>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</si>
  <si>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</si>
  <si>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</si>
  <si>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</si>
  <si>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</si>
  <si>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</si>
  <si>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</si>
  <si>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</si>
  <si>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</si>
  <si>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</si>
  <si>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</si>
  <si>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</si>
  <si>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</si>
  <si>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</si>
  <si>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</si>
  <si>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</si>
  <si>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</si>
  <si>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</si>
  <si>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</si>
  <si>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</si>
  <si>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</si>
  <si>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</si>
  <si>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</si>
  <si>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</si>
  <si>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</si>
  <si>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</si>
  <si>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</si>
  <si>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</si>
  <si>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</si>
  <si>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</si>
  <si>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</si>
  <si>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</si>
  <si>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</si>
  <si>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</si>
  <si>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</si>
  <si>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</si>
  <si>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</si>
  <si>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</si>
  <si>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</si>
  <si>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</si>
  <si>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</si>
  <si>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</si>
  <si>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</si>
  <si>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</si>
  <si>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</si>
  <si>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</si>
  <si>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</si>
  <si>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</si>
  <si>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</si>
  <si>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</si>
  <si>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</si>
  <si>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</si>
  <si>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</si>
  <si>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</si>
  <si>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</si>
  <si>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</si>
  <si>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</si>
  <si>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</si>
  <si>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</si>
  <si>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</si>
  <si>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</si>
  <si>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</si>
  <si>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</si>
  <si>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</si>
  <si>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</si>
  <si>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</si>
  <si>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</si>
  <si>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</si>
  <si>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</si>
  <si>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</si>
  <si>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</si>
  <si>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</si>
  <si>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</si>
  <si>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</si>
  <si>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</si>
  <si>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</si>
  <si>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</si>
  <si>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</si>
  <si>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</si>
  <si>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</si>
  <si>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</si>
  <si>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</si>
  <si>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</si>
  <si>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</si>
  <si>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</si>
  <si>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</si>
  <si>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</si>
  <si>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</si>
  <si>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</si>
  <si>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</si>
  <si>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</si>
  <si>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</si>
  <si>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</si>
  <si>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</si>
  <si>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</si>
  <si>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</si>
  <si>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</si>
  <si>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</si>
  <si>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</si>
  <si>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</si>
  <si>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</si>
  <si>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</si>
  <si>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</si>
  <si>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</si>
  <si>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</si>
  <si>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</si>
  <si>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</si>
  <si>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</si>
  <si>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</si>
  <si>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</si>
  <si>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</si>
  <si>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</si>
  <si>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</si>
  <si>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</si>
  <si>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</si>
  <si>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</si>
  <si>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</si>
  <si>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</si>
  <si>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</si>
  <si>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</si>
  <si>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</si>
  <si>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</si>
  <si>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</si>
  <si>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</si>
  <si>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</si>
  <si>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</si>
  <si>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</si>
  <si>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</si>
  <si>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</si>
  <si>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</si>
  <si>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</si>
  <si>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</si>
  <si>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</si>
  <si>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</si>
  <si>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</si>
  <si>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</si>
  <si>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</si>
  <si>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</si>
  <si>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</si>
  <si>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</si>
  <si>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</si>
  <si>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</si>
  <si>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</si>
  <si>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</si>
  <si>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</si>
  <si>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</si>
  <si>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</si>
  <si>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</si>
  <si>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</si>
  <si>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</si>
  <si>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</si>
  <si>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</si>
  <si>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</si>
  <si>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</si>
  <si>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</si>
  <si>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</si>
  <si>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</si>
  <si>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</si>
  <si>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</si>
  <si>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</si>
  <si>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</si>
  <si>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</si>
  <si>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</si>
  <si>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</si>
  <si>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</si>
  <si>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</si>
  <si>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</si>
  <si>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</si>
  <si>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</si>
  <si>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</si>
  <si>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</si>
  <si>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</si>
  <si>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</si>
  <si>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</si>
  <si>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</si>
  <si>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</si>
  <si>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</si>
  <si>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</si>
  <si>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</si>
  <si>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</si>
  <si>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</si>
  <si>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</si>
  <si>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</si>
  <si>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</si>
  <si>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</si>
  <si>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</si>
  <si>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</si>
  <si>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</si>
  <si>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</si>
  <si>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</si>
  <si>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</si>
  <si>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</si>
  <si>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</si>
  <si>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</si>
  <si>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</si>
  <si>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</si>
  <si>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</si>
  <si>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</si>
  <si>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</si>
  <si>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</si>
  <si>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</si>
  <si>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</si>
  <si>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</si>
  <si>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</si>
  <si>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</si>
  <si>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</si>
  <si>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</si>
  <si>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</si>
  <si>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</si>
  <si>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</si>
  <si>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</si>
  <si>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</si>
  <si>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</si>
  <si>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</si>
  <si>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</si>
  <si>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</si>
  <si>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</si>
  <si>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</si>
  <si>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</si>
  <si>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</si>
  <si>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</si>
  <si>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</si>
  <si>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</si>
  <si>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</si>
  <si>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</si>
  <si>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</si>
  <si>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</si>
  <si>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</si>
  <si>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</si>
  <si>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</si>
  <si>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</si>
  <si>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</si>
  <si>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</si>
  <si>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</si>
  <si>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</si>
  <si>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</si>
  <si>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</si>
  <si>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</si>
  <si>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</si>
  <si>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</si>
  <si>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</si>
  <si>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</si>
  <si>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</si>
  <si>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</si>
  <si>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</si>
  <si>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</si>
  <si>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</si>
  <si>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</si>
  <si>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</si>
  <si>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</si>
  <si>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</si>
  <si>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</si>
  <si>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</si>
  <si>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</si>
  <si>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</si>
  <si>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</si>
  <si>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</si>
  <si>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</si>
  <si>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</si>
  <si>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</si>
  <si>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</si>
  <si>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</si>
  <si>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</si>
  <si>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</si>
  <si>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</si>
  <si>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</si>
  <si>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</si>
  <si>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</si>
  <si>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</si>
  <si>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</si>
  <si>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</si>
  <si>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</si>
  <si>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</si>
  <si>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</si>
  <si>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</si>
  <si>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</si>
  <si>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</si>
  <si>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</si>
  <si>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</si>
  <si>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</si>
  <si>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</si>
  <si>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</si>
  <si>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</si>
  <si>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</si>
  <si>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</si>
  <si>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</si>
  <si>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</si>
  <si>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</si>
  <si>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</si>
  <si>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</si>
  <si>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</si>
  <si>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</si>
  <si>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</si>
  <si>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</si>
  <si>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</si>
  <si>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</si>
  <si>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</si>
  <si>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</si>
  <si>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</si>
  <si>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</si>
  <si>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</si>
  <si>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</si>
  <si>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</si>
  <si>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</si>
  <si>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</si>
  <si>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</si>
  <si>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</si>
  <si>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</si>
  <si>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</si>
  <si>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</si>
  <si>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</si>
  <si>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</si>
  <si>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</si>
  <si>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</si>
  <si>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</si>
  <si>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</si>
  <si>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</si>
  <si>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</si>
  <si>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</si>
  <si>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</si>
  <si>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</si>
  <si>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</si>
  <si>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</si>
  <si>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</si>
  <si>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</si>
  <si>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</si>
  <si>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</si>
  <si>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</si>
  <si>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</si>
  <si>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</si>
  <si>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</si>
  <si>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</si>
  <si>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</si>
  <si>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</si>
  <si>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</si>
  <si>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</si>
  <si>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</si>
  <si>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</si>
  <si>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</si>
  <si>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</si>
  <si>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</si>
  <si>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</si>
  <si>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</si>
  <si>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</si>
  <si>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</si>
  <si>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</si>
  <si>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</si>
  <si>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</si>
  <si>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</si>
  <si>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</si>
  <si>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</si>
  <si>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</si>
  <si>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</si>
  <si>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</si>
  <si>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</si>
  <si>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</si>
  <si>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</si>
  <si>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</si>
  <si>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</si>
  <si>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</si>
  <si>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</si>
  <si>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</si>
  <si>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</si>
  <si>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</si>
  <si>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</si>
  <si>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</si>
  <si>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</si>
  <si>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</si>
  <si>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</si>
  <si>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</si>
  <si>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</si>
  <si>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</si>
  <si>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</si>
  <si>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</si>
  <si>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</si>
  <si>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</si>
  <si>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</si>
  <si>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</si>
  <si>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</si>
  <si>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</si>
  <si>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</si>
  <si>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</si>
  <si>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</si>
  <si>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</si>
  <si>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</si>
  <si>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</si>
  <si>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</si>
  <si>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</si>
  <si>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</si>
  <si>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</si>
  <si>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</si>
  <si>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</si>
  <si>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</si>
  <si>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</si>
  <si>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</si>
  <si>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</si>
  <si>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</si>
  <si>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</si>
  <si>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</si>
  <si>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</si>
  <si>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</si>
  <si>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</si>
  <si>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</si>
  <si>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</si>
  <si>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</si>
  <si>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</si>
  <si>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</si>
  <si>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</si>
  <si>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</si>
  <si>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</si>
  <si>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</si>
  <si>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</si>
  <si>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</si>
  <si>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</si>
  <si>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</si>
  <si>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</si>
  <si>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</si>
  <si>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</si>
  <si>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</si>
  <si>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</si>
  <si>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</si>
  <si>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</si>
  <si>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</si>
  <si>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</si>
  <si>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</si>
  <si>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</si>
  <si>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</si>
  <si>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</si>
  <si>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</si>
  <si>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</si>
  <si>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</si>
  <si>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</si>
  <si>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</si>
  <si>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</si>
  <si>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</si>
  <si>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</si>
  <si>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</si>
  <si>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</si>
  <si>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</si>
  <si>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</si>
  <si>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</si>
  <si>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</si>
  <si>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</si>
  <si>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</si>
  <si>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</si>
  <si>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</si>
  <si>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</si>
  <si>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</si>
  <si>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</si>
  <si>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</si>
  <si>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</si>
  <si>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</si>
  <si>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</si>
  <si>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</si>
  <si>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</si>
  <si>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</si>
  <si>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</si>
  <si>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</si>
  <si>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</si>
  <si>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</si>
  <si>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</si>
  <si>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</si>
  <si>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</si>
  <si>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</si>
  <si>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</si>
  <si>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</si>
  <si>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</si>
  <si>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</si>
  <si>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</si>
  <si>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</si>
  <si>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</si>
  <si>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</si>
  <si>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</si>
  <si>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</si>
  <si>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</si>
  <si>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</si>
  <si>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</si>
  <si>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</si>
  <si>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</si>
  <si>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</si>
  <si>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</si>
  <si>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</si>
  <si>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</si>
  <si>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</si>
  <si>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</si>
  <si>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</si>
  <si>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</si>
  <si>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</si>
  <si>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</si>
  <si>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</si>
  <si>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</si>
  <si>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</si>
  <si>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</si>
  <si>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</si>
  <si>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</si>
  <si>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</si>
  <si>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</si>
  <si>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</si>
  <si>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</si>
  <si>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</si>
  <si>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</si>
  <si>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</si>
  <si>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</si>
  <si>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</si>
  <si>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</si>
  <si>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</si>
  <si>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</si>
  <si>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</si>
  <si>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</si>
  <si>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</si>
  <si>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</si>
  <si>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</si>
  <si>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</si>
  <si>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</si>
  <si>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</si>
  <si>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</si>
  <si>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</si>
  <si>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</si>
  <si>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</si>
  <si>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</si>
  <si>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</si>
  <si>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</si>
  <si>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</si>
  <si>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</si>
  <si>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</si>
  <si>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</si>
  <si>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</si>
  <si>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</si>
  <si>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</si>
  <si>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</si>
  <si>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</si>
  <si>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</si>
  <si>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</si>
  <si>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</si>
  <si>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</si>
  <si>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</si>
  <si>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</si>
  <si>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</si>
  <si>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</si>
  <si>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</si>
  <si>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</si>
  <si>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</si>
  <si>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</si>
  <si>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</si>
  <si>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</si>
  <si>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</si>
  <si>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</si>
  <si>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</si>
  <si>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</si>
  <si>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</si>
  <si>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</si>
  <si>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</si>
  <si>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</si>
  <si>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</si>
  <si>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</si>
  <si>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</si>
  <si>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</si>
  <si>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</si>
  <si>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</si>
  <si>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</si>
  <si>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</si>
  <si>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</si>
  <si>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</si>
  <si>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</si>
  <si>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</si>
  <si>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</si>
  <si>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</si>
  <si>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</si>
  <si>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</si>
  <si>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</si>
  <si>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</si>
  <si>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</si>
  <si>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</si>
  <si>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</si>
  <si>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</si>
  <si>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</si>
  <si>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</si>
  <si>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</si>
  <si>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</si>
  <si>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</si>
  <si>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</si>
  <si>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</si>
  <si>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</si>
  <si>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</si>
  <si>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</si>
  <si>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</si>
  <si>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</si>
  <si>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</si>
  <si>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</si>
  <si>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</si>
  <si>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</si>
  <si>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</si>
  <si>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</si>
  <si>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</si>
  <si>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</si>
  <si>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</si>
  <si>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</si>
  <si>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</si>
  <si>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</si>
  <si>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</si>
  <si>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</si>
  <si>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</si>
  <si>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</si>
  <si>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</si>
  <si>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</si>
  <si>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</si>
  <si>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</si>
  <si>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</si>
  <si>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</si>
  <si>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</si>
  <si>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</si>
  <si>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</si>
  <si>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</si>
  <si>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</si>
  <si>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</si>
  <si>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</si>
  <si>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</si>
  <si>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</si>
  <si>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</si>
  <si>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</si>
  <si>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</si>
  <si>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</si>
  <si>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</si>
  <si>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</si>
  <si>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</si>
  <si>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</si>
  <si>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</si>
  <si>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</si>
  <si>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</si>
  <si>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</si>
  <si>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</si>
  <si>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</si>
  <si>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</si>
  <si>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</si>
  <si>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</si>
  <si>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</si>
  <si>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</si>
  <si>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</si>
  <si>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</si>
  <si>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</si>
  <si>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</si>
  <si>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</si>
  <si>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</si>
  <si>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</si>
  <si>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</si>
  <si>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</si>
  <si>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</si>
  <si>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</si>
  <si>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</si>
  <si>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</si>
  <si>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</si>
  <si>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</si>
  <si>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</si>
  <si>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</si>
  <si>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</si>
  <si>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</si>
  <si>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</si>
  <si>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</si>
  <si>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</si>
  <si>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</si>
  <si>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</si>
  <si>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</si>
  <si>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</si>
  <si>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</si>
  <si>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</si>
  <si>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</si>
  <si>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</si>
  <si>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</si>
  <si>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</si>
  <si>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</si>
  <si>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</si>
  <si>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</si>
  <si>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</si>
  <si>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</si>
  <si>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</si>
  <si>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</si>
  <si>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</si>
  <si>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</si>
  <si>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</si>
  <si>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</si>
  <si>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</si>
  <si>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</si>
  <si>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</si>
  <si>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</si>
  <si>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</si>
  <si>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</si>
  <si>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</si>
  <si>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</si>
  <si>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</si>
  <si>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</si>
  <si>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</si>
  <si>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</si>
  <si>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</si>
  <si>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</si>
  <si>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</si>
  <si>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</si>
  <si>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</si>
  <si>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</si>
  <si>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</si>
  <si>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</si>
  <si>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</si>
  <si>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</si>
  <si>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</si>
  <si>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</si>
  <si>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</si>
  <si>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</si>
  <si>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</si>
  <si>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</si>
  <si>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</si>
  <si>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</si>
  <si>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</si>
  <si>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</si>
  <si>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</si>
  <si>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</si>
  <si>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</si>
  <si>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</si>
  <si>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</si>
  <si>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</si>
  <si>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</si>
  <si>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</si>
  <si>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</si>
  <si>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</si>
  <si>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</si>
  <si>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</si>
  <si>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</si>
  <si>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</si>
  <si>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</si>
  <si>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</si>
  <si>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</si>
  <si>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</si>
  <si>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</si>
  <si>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</si>
  <si>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</si>
  <si>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</si>
  <si>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</si>
  <si>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</si>
  <si>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</si>
  <si>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</si>
  <si>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</si>
  <si>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</si>
  <si>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</si>
  <si>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</si>
  <si>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</si>
  <si>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</si>
  <si>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</si>
  <si>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</si>
  <si>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</si>
  <si>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</si>
  <si>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</si>
  <si>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</si>
  <si>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</si>
  <si>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</si>
  <si>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</si>
  <si>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</si>
  <si>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</si>
  <si>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</si>
  <si>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</si>
  <si>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</si>
  <si>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</si>
  <si>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</si>
  <si>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</si>
  <si>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</si>
  <si>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</si>
  <si>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</si>
  <si>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</si>
  <si>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</si>
  <si>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</si>
  <si>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</si>
  <si>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</si>
  <si>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</si>
  <si>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</si>
  <si>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</si>
  <si>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</si>
  <si>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</si>
  <si>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</si>
  <si>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</si>
  <si>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</si>
  <si>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</si>
  <si>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</si>
  <si>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</si>
  <si>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</si>
  <si>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</si>
  <si>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</si>
  <si>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</si>
  <si>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</si>
  <si>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</si>
  <si>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</si>
  <si>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</si>
  <si>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</si>
  <si>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</si>
  <si>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</si>
  <si>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</si>
  <si>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</si>
  <si>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</si>
  <si>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</si>
  <si>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</si>
  <si>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</si>
  <si>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</si>
  <si>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</si>
  <si>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</si>
  <si>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</si>
  <si>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</si>
  <si>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</si>
  <si>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</si>
  <si>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</si>
  <si>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</si>
  <si>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</si>
  <si>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</si>
  <si>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</si>
  <si>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</si>
  <si>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</si>
  <si>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</si>
  <si>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</si>
  <si>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</si>
  <si>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</si>
  <si>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</si>
  <si>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</si>
  <si>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</si>
  <si>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</si>
  <si>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</si>
  <si>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</si>
  <si>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</si>
  <si>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</si>
  <si>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</si>
  <si>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</si>
  <si>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</si>
  <si>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</si>
  <si>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</si>
  <si>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</si>
  <si>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</si>
  <si>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</si>
  <si>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</si>
  <si>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</si>
  <si>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</si>
  <si>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</si>
  <si>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</si>
  <si>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</si>
  <si>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</si>
  <si>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</si>
  <si>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</si>
  <si>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</si>
  <si>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</si>
  <si>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</si>
  <si>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</si>
  <si>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</si>
  <si>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</si>
  <si>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</si>
  <si>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</si>
  <si>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</si>
  <si>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</si>
  <si>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</si>
  <si>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</si>
  <si>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</si>
  <si>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</si>
  <si>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</si>
  <si>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</si>
  <si>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</si>
  <si>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</si>
  <si>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</si>
  <si>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</si>
  <si>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</si>
  <si>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</si>
  <si>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</si>
  <si>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</si>
  <si>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</si>
  <si>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</si>
  <si>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</si>
  <si>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</si>
  <si>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</si>
  <si>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</si>
  <si>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</si>
  <si>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</si>
  <si>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</si>
  <si>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</si>
  <si>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</si>
  <si>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</si>
  <si>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</si>
  <si>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</si>
  <si>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</si>
  <si>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</si>
  <si>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</si>
  <si>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</si>
  <si>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</si>
  <si>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</si>
  <si>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</si>
  <si>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</si>
  <si>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</si>
  <si>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</si>
  <si>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</si>
  <si>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</si>
  <si>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</si>
  <si>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</si>
  <si>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</si>
  <si>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</si>
  <si>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</si>
  <si>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</si>
  <si>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</si>
  <si>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</si>
  <si>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</si>
  <si>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</si>
  <si>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</si>
  <si>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</si>
  <si>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</si>
  <si>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</si>
  <si>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</si>
  <si>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</si>
  <si>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</si>
  <si>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</si>
  <si>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</si>
  <si>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</si>
  <si>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</si>
  <si>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</si>
  <si>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</si>
  <si>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</si>
  <si>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</si>
  <si>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</si>
  <si>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</si>
  <si>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</si>
  <si>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</si>
  <si>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</si>
  <si>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</si>
  <si>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</si>
  <si>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</si>
  <si>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</si>
  <si>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</si>
  <si>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</si>
  <si>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</si>
  <si>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</si>
  <si>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</si>
  <si>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</si>
  <si>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</si>
  <si>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</si>
  <si>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</si>
  <si>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</si>
  <si>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</si>
  <si>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</si>
  <si>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</si>
  <si>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</si>
  <si>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</si>
  <si>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</si>
  <si>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</si>
  <si>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</si>
  <si>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</si>
  <si>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</si>
  <si>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</si>
  <si>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</si>
  <si>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</si>
  <si>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</si>
  <si>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</si>
  <si>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</si>
  <si>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</si>
  <si>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</si>
  <si>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</si>
  <si>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</si>
  <si>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</si>
  <si>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</si>
  <si>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</si>
  <si>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</si>
  <si>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</si>
  <si>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</si>
  <si>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</si>
  <si>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</si>
  <si>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</si>
  <si>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</si>
  <si>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</si>
  <si>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</si>
  <si>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</si>
  <si>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</si>
  <si>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</si>
  <si>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</si>
  <si>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</si>
  <si>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</si>
  <si>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</si>
  <si>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</si>
  <si>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</si>
  <si>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</si>
  <si>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</si>
  <si>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</si>
  <si>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</si>
  <si>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</si>
  <si>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</si>
  <si>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</si>
  <si>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</si>
  <si>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</si>
  <si>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</si>
  <si>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</si>
  <si>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</si>
  <si>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</si>
  <si>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</si>
  <si>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</si>
  <si>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</si>
  <si>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</si>
  <si>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</si>
  <si>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</si>
  <si>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</si>
  <si>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</si>
  <si>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</si>
  <si>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</si>
  <si>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</si>
  <si>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</si>
  <si>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</si>
  <si>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</si>
  <si>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</si>
  <si>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</si>
  <si>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</si>
  <si>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</si>
  <si>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</si>
  <si>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</si>
  <si>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</si>
  <si>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</si>
  <si>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</si>
  <si>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</si>
  <si>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</si>
  <si>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</si>
  <si>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</si>
  <si>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</si>
  <si>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</si>
  <si>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</si>
  <si>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</si>
  <si>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</si>
  <si>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</si>
  <si>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</si>
  <si>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</si>
  <si>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</si>
  <si>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</si>
  <si>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</si>
  <si>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</si>
  <si>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</si>
  <si>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</si>
  <si>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</si>
  <si>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</si>
  <si>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</si>
  <si>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</si>
  <si>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</si>
  <si>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</si>
  <si>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</si>
  <si>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</si>
  <si>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</si>
  <si>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</si>
  <si>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</si>
  <si>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</si>
  <si>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</si>
  <si>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</si>
  <si>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</si>
  <si>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</si>
  <si>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</si>
  <si>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</si>
  <si>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</si>
  <si>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</si>
  <si>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</si>
  <si>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</si>
  <si>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</si>
  <si>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</si>
  <si>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</si>
  <si>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</si>
  <si>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</si>
  <si>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</si>
  <si>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</si>
  <si>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</si>
  <si>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</si>
  <si>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</si>
  <si>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</si>
  <si>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</si>
  <si>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</si>
  <si>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</si>
  <si>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</si>
  <si>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</si>
  <si>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</si>
  <si>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</si>
  <si>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</si>
  <si>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</si>
  <si>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</si>
  <si>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</si>
  <si>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</si>
  <si>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</si>
  <si>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</si>
  <si>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</si>
  <si>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</si>
  <si>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</si>
  <si>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</si>
  <si>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</si>
  <si>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</si>
  <si>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</si>
  <si>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</si>
  <si>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</si>
  <si>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</si>
  <si>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</si>
  <si>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</si>
  <si>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</si>
  <si>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</si>
  <si>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</si>
  <si>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</si>
  <si>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</si>
  <si>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</si>
  <si>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</si>
  <si>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</si>
  <si>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</si>
  <si>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</si>
  <si>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</si>
  <si>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</si>
  <si>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</si>
  <si>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</si>
  <si>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</si>
  <si>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</si>
  <si>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</si>
  <si>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</si>
  <si>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</si>
  <si>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</si>
  <si>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</si>
  <si>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</si>
  <si>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</si>
  <si>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</si>
  <si>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</si>
  <si>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</si>
  <si>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</si>
  <si>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</si>
  <si>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</si>
  <si>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</si>
  <si>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</si>
  <si>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</si>
  <si>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</si>
  <si>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</si>
  <si>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</si>
  <si>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</si>
  <si>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</si>
  <si>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</si>
  <si>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</si>
  <si>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</si>
  <si>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</si>
  <si>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</si>
  <si>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</si>
  <si>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</si>
  <si>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</si>
  <si>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</si>
  <si>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</si>
  <si>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</si>
  <si>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</si>
  <si>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</si>
  <si>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</si>
  <si>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</si>
  <si>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</si>
  <si>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</si>
  <si>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</si>
  <si>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</si>
  <si>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</si>
  <si>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</si>
  <si>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</si>
  <si>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</si>
  <si>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</si>
  <si>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</si>
  <si>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</si>
  <si>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</si>
  <si>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</si>
  <si>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</si>
  <si>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</si>
  <si>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</si>
  <si>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</si>
  <si>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</si>
  <si>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</si>
  <si>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</si>
  <si>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</si>
  <si>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</si>
  <si>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</si>
  <si>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</si>
  <si>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</si>
  <si>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</si>
  <si>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</si>
  <si>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</si>
  <si>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</si>
  <si>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</si>
  <si>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</si>
  <si>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</si>
  <si>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</si>
  <si>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</si>
  <si>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</si>
  <si>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</si>
  <si>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</si>
  <si>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</si>
  <si>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</si>
  <si>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</si>
  <si>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</si>
  <si>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</si>
  <si>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</si>
  <si>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</si>
  <si>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</si>
  <si>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</si>
  <si>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</si>
  <si>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</si>
  <si>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</si>
  <si>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</si>
  <si>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</si>
  <si>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</si>
  <si>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</si>
  <si>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</si>
  <si>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</si>
  <si>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</si>
  <si>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</si>
  <si>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</si>
  <si>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</si>
  <si>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</si>
  <si>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</si>
  <si>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</si>
  <si>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</si>
  <si>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</si>
  <si>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</si>
  <si>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</si>
  <si>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</si>
  <si>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</si>
  <si>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</si>
  <si>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</si>
  <si>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</si>
  <si>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</si>
  <si>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</si>
  <si>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</si>
  <si>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</si>
  <si>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</si>
  <si>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</si>
  <si>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</si>
  <si>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</si>
  <si>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</si>
  <si>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</si>
  <si>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</si>
  <si>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</si>
  <si>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</si>
  <si>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</si>
  <si>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</si>
  <si>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</si>
  <si>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</si>
  <si>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</si>
  <si>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</si>
  <si>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</si>
  <si>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</si>
  <si>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</si>
  <si>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</si>
  <si>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</si>
  <si>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</si>
  <si>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</si>
  <si>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</si>
  <si>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</si>
  <si>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</si>
  <si>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</si>
  <si>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</si>
  <si>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</si>
  <si>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</si>
  <si>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</si>
  <si>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</si>
  <si>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</si>
  <si>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</si>
  <si>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</si>
  <si>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</si>
  <si>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</si>
  <si>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</si>
  <si>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</si>
  <si>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</si>
  <si>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</si>
  <si>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</si>
  <si>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</si>
  <si>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</si>
  <si>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</si>
  <si>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</si>
  <si>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</si>
  <si>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</si>
  <si>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</si>
  <si>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</si>
  <si>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</si>
  <si>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</si>
  <si>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</si>
  <si>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</si>
  <si>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</si>
  <si>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</si>
  <si>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</si>
  <si>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</si>
  <si>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</si>
  <si>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</si>
  <si>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</si>
  <si>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</si>
  <si>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</si>
  <si>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</si>
  <si>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</si>
  <si>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</si>
  <si>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</si>
  <si>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</si>
  <si>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</si>
  <si>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</si>
  <si>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</si>
  <si>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</si>
  <si>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</si>
  <si>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</si>
  <si>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</si>
  <si>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</si>
  <si>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</si>
  <si>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</si>
  <si>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</si>
  <si>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</si>
  <si>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</si>
  <si>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</si>
  <si>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</si>
  <si>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</si>
  <si>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</si>
  <si>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</si>
  <si>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</si>
  <si>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</si>
  <si>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</si>
  <si>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</si>
  <si>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</si>
  <si>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</si>
  <si>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</si>
  <si>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</si>
  <si>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</si>
  <si>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</si>
  <si>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</si>
  <si>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</si>
  <si>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</si>
  <si>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</si>
  <si>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</si>
  <si>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</si>
  <si>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</si>
  <si>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</si>
  <si>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</si>
  <si>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</si>
  <si>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</si>
  <si>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</si>
  <si>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</si>
  <si>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</si>
  <si>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</si>
  <si>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</si>
  <si>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</si>
  <si>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</si>
  <si>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</si>
  <si>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</si>
  <si>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</si>
  <si>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</si>
  <si>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</si>
  <si>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</si>
  <si>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</si>
  <si>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</si>
  <si>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</si>
  <si>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</si>
  <si>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</si>
  <si>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</si>
  <si>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</si>
  <si>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</si>
  <si>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</si>
  <si>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</si>
  <si>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</si>
  <si>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</si>
  <si>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</si>
  <si>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</si>
  <si>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</si>
  <si>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</si>
  <si>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</si>
  <si>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</si>
  <si>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</si>
  <si>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</si>
  <si>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</si>
  <si>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</si>
  <si>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</si>
  <si>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</si>
  <si>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</si>
  <si>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</si>
  <si>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</si>
  <si>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</si>
  <si>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</si>
  <si>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</si>
  <si>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</si>
  <si>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</si>
  <si>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</si>
  <si>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</si>
  <si>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</si>
  <si>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</si>
  <si>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</si>
  <si>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</si>
  <si>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</si>
  <si>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</si>
  <si>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</si>
  <si>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</si>
  <si>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</si>
  <si>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</si>
  <si>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</si>
  <si>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</si>
  <si>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</si>
  <si>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</si>
  <si>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</si>
  <si>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</si>
  <si>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</si>
  <si>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</si>
  <si>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</si>
  <si>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</si>
  <si>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</si>
  <si>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</si>
  <si>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</si>
  <si>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</si>
  <si>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</si>
  <si>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</si>
  <si>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</si>
  <si>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</si>
  <si>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</si>
  <si>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</si>
  <si>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</si>
  <si>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</si>
  <si>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</si>
  <si>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</si>
  <si>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</si>
  <si>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</si>
  <si>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</si>
  <si>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</si>
  <si>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</si>
  <si>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</si>
  <si>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</si>
  <si>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</si>
  <si>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</si>
  <si>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</si>
  <si>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</si>
  <si>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</si>
  <si>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</si>
  <si>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</si>
  <si>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</si>
  <si>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</si>
  <si>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</si>
  <si>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</si>
  <si>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</si>
  <si>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</si>
  <si>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</si>
  <si>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</si>
  <si>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</si>
  <si>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</si>
  <si>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</si>
  <si>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</si>
  <si>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</si>
  <si>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</si>
  <si>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</si>
  <si>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</si>
  <si>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</si>
  <si>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</si>
  <si>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</si>
  <si>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</si>
  <si>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</si>
  <si>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</si>
  <si>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</si>
  <si>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</si>
  <si>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</si>
  <si>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</si>
  <si>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</si>
  <si>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</si>
  <si>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</si>
  <si>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</si>
  <si>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</si>
  <si>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</si>
  <si>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</si>
  <si>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</si>
  <si>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</si>
  <si>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</si>
  <si>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</si>
  <si>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</si>
  <si>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</si>
  <si>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</si>
  <si>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</si>
  <si>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</si>
  <si>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</si>
  <si>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</si>
  <si>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</si>
  <si>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</si>
  <si>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</si>
  <si>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</si>
  <si>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</si>
  <si>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</si>
  <si>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</si>
  <si>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</si>
  <si>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</si>
  <si>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</si>
  <si>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</si>
  <si>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</si>
  <si>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</si>
  <si>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</si>
  <si>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</si>
  <si>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</si>
  <si>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</si>
  <si>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</si>
  <si>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</si>
  <si>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</si>
  <si>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</si>
  <si>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</si>
  <si>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</si>
  <si>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</si>
  <si>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</si>
  <si>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</si>
  <si>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</si>
  <si>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</si>
  <si>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</si>
  <si>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</si>
  <si>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</si>
  <si>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</si>
  <si>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</si>
  <si>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</si>
  <si>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</si>
  <si>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</si>
  <si>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</si>
  <si>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</si>
  <si>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</si>
  <si>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</si>
  <si>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</si>
  <si>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</si>
  <si>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</si>
  <si>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</si>
  <si>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</si>
  <si>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</si>
  <si>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</si>
  <si>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</si>
  <si>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</si>
  <si>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</si>
  <si>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</si>
  <si>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</si>
  <si>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</si>
  <si>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</si>
  <si>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</si>
  <si>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</si>
  <si>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</si>
  <si>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</si>
  <si>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</si>
  <si>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</si>
  <si>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</si>
  <si>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</si>
  <si>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</si>
  <si>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</si>
  <si>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</si>
  <si>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</si>
  <si>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</si>
  <si>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</si>
  <si>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</si>
  <si>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</si>
  <si>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</si>
  <si>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</si>
  <si>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</si>
  <si>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</si>
  <si>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</si>
  <si>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</si>
  <si>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</si>
  <si>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</si>
  <si>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</si>
  <si>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</si>
  <si>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</si>
  <si>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</si>
  <si>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</si>
  <si>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</si>
  <si>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</si>
  <si>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</si>
  <si>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</si>
  <si>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</si>
  <si>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</si>
  <si>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</si>
  <si>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</si>
  <si>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</si>
  <si>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</si>
  <si>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</si>
  <si>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</si>
  <si>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</si>
  <si>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</si>
  <si>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</si>
  <si>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</si>
  <si>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</si>
  <si>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</si>
  <si>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</si>
  <si>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</si>
  <si>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</si>
  <si>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</si>
  <si>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</si>
  <si>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</si>
  <si>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</si>
  <si>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</si>
  <si>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</si>
  <si>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</si>
  <si>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</si>
  <si>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</si>
  <si>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</si>
  <si>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</si>
  <si>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</si>
  <si>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</si>
  <si>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</si>
  <si>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</si>
  <si>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</si>
  <si>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</si>
  <si>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</si>
  <si>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</si>
  <si>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</si>
  <si>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</si>
  <si>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</si>
  <si>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</si>
  <si>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</si>
  <si>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</si>
  <si>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</si>
  <si>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</si>
  <si>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</si>
  <si>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</si>
  <si>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</si>
  <si>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</si>
  <si>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</si>
  <si>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</si>
  <si>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</si>
  <si>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</si>
  <si>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</si>
  <si>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</si>
  <si>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</si>
  <si>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</si>
  <si>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</si>
  <si>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</si>
  <si>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</si>
  <si>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</si>
  <si>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</si>
  <si>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</si>
  <si>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</si>
  <si>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</si>
  <si>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</si>
  <si>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</si>
  <si>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</si>
  <si>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</si>
  <si>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</si>
  <si>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</si>
  <si>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</si>
  <si>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</si>
  <si>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</si>
  <si>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</si>
  <si>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</si>
  <si>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</si>
  <si>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</si>
  <si>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</si>
  <si>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</si>
  <si>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</si>
  <si>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</si>
  <si>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</si>
  <si>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</si>
  <si>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</si>
  <si>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</si>
  <si>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</si>
  <si>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</si>
  <si>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</si>
  <si>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</si>
  <si>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</si>
  <si>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</si>
  <si>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</si>
  <si>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</si>
  <si>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</si>
  <si>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</si>
  <si>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</si>
  <si>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</si>
  <si>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</si>
  <si>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</si>
  <si>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</si>
  <si>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</si>
  <si>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</si>
  <si>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</si>
  <si>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</si>
  <si>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</si>
  <si>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</si>
  <si>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</si>
  <si>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</si>
  <si>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</si>
  <si>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</si>
  <si>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</si>
  <si>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</si>
  <si>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</si>
  <si>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</si>
  <si>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</si>
  <si>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</si>
  <si>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</si>
  <si>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</si>
  <si>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</si>
  <si>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</si>
  <si>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</si>
  <si>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</si>
  <si>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</si>
  <si>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</si>
  <si>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</si>
  <si>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</si>
  <si>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</si>
  <si>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</si>
  <si>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</si>
  <si>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</si>
  <si>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</si>
  <si>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</si>
  <si>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</si>
  <si>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</si>
  <si>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</si>
  <si>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</si>
  <si>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</si>
  <si>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</si>
  <si>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</si>
  <si>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</si>
  <si>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</si>
  <si>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</si>
  <si>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</si>
  <si>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</si>
  <si>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</si>
  <si>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</si>
  <si>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</si>
  <si>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</si>
  <si>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</si>
  <si>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</si>
  <si>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</si>
  <si>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</si>
  <si>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</si>
  <si>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</si>
  <si>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</si>
  <si>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</si>
  <si>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</si>
  <si>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</si>
  <si>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</si>
  <si>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</si>
  <si>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</si>
  <si>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</si>
  <si>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</si>
  <si>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</si>
  <si>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</si>
  <si>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</si>
  <si>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</si>
  <si>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</si>
  <si>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</si>
  <si>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</si>
  <si>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</si>
  <si>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</si>
  <si>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</si>
  <si>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</si>
  <si>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</si>
  <si>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</si>
  <si>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</si>
  <si>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</si>
  <si>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</si>
  <si>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</si>
  <si>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</si>
  <si>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</si>
  <si>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</si>
  <si>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</si>
  <si>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</si>
  <si>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</si>
  <si>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</si>
  <si>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</si>
  <si>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</si>
  <si>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</si>
  <si>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</si>
  <si>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</si>
  <si>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</si>
  <si>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</si>
  <si>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</si>
  <si>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</si>
  <si>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</si>
  <si>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</si>
  <si>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</si>
  <si>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</si>
  <si>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</si>
  <si>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</si>
  <si>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</si>
  <si>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</si>
  <si>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</si>
  <si>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</si>
  <si>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</si>
  <si>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</si>
  <si>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</si>
  <si>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</si>
  <si>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</si>
  <si>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</si>
  <si>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</si>
  <si>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</si>
  <si>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</si>
  <si>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</si>
  <si>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</si>
  <si>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</si>
  <si>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</si>
  <si>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</si>
  <si>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</si>
  <si>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</si>
  <si>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</si>
  <si>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</si>
  <si>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</si>
  <si>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</si>
  <si>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</si>
  <si>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</si>
  <si>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</si>
  <si>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</si>
  <si>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</si>
  <si>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</si>
  <si>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</si>
  <si>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</si>
  <si>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</si>
  <si>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</si>
  <si>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</si>
  <si>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</si>
  <si>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</si>
  <si>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</si>
  <si>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</si>
  <si>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</si>
  <si>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</si>
  <si>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</si>
  <si>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</si>
  <si>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</si>
  <si>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</si>
  <si>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</si>
  <si>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</si>
  <si>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</si>
  <si>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</si>
  <si>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</si>
  <si>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</si>
  <si>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</si>
  <si>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</si>
  <si>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</si>
  <si>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</si>
  <si>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</si>
  <si>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</si>
  <si>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</si>
  <si>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</si>
  <si>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</si>
  <si>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</si>
  <si>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</si>
  <si>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</si>
  <si>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</si>
  <si>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</si>
  <si>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</si>
  <si>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</si>
  <si>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</si>
  <si>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</si>
  <si>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</si>
  <si>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</si>
  <si>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</si>
  <si>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</si>
  <si>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</si>
  <si>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</si>
  <si>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</si>
  <si>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</si>
  <si>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</si>
  <si>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</si>
  <si>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</si>
  <si>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</si>
  <si>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</si>
  <si>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</si>
  <si>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</si>
  <si>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</si>
  <si>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</si>
  <si>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</si>
  <si>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</si>
  <si>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</si>
  <si>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</si>
  <si>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</si>
  <si>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</si>
  <si>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</si>
  <si>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</si>
  <si>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</si>
  <si>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</si>
  <si>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</si>
  <si>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</si>
  <si>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</si>
  <si>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</si>
  <si>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</si>
  <si>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</si>
  <si>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</si>
  <si>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</si>
  <si>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</si>
  <si>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</si>
  <si>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</si>
  <si>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</si>
  <si>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</si>
  <si>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</si>
  <si>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</si>
  <si>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</si>
  <si>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</si>
  <si>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</si>
  <si>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</si>
  <si>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</si>
  <si>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</si>
  <si>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</si>
  <si>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</si>
  <si>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</si>
  <si>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</si>
  <si>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</si>
  <si>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</si>
  <si>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</si>
  <si>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</si>
  <si>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</si>
  <si>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</si>
  <si>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</si>
  <si>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</si>
  <si>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</si>
  <si>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</si>
  <si>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</si>
  <si>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</si>
  <si>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</si>
  <si>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</si>
  <si>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</si>
  <si>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</si>
  <si>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</si>
  <si>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</si>
  <si>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</si>
  <si>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</si>
  <si>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</si>
  <si>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</si>
  <si>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</si>
  <si>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</si>
  <si>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</si>
  <si>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</si>
  <si>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</si>
  <si>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</si>
  <si>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</si>
  <si>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</si>
  <si>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</si>
  <si>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</si>
  <si>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</si>
  <si>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</si>
  <si>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</si>
  <si>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</si>
  <si>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</si>
  <si>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</si>
  <si>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</si>
  <si>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</si>
  <si>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</si>
  <si>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</si>
  <si>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</si>
  <si>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</si>
  <si>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</si>
  <si>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</si>
  <si>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</si>
  <si>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</si>
  <si>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</si>
  <si>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</si>
  <si>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</si>
  <si>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</si>
  <si>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</si>
  <si>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</si>
  <si>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</si>
  <si>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</si>
  <si>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</si>
  <si>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</si>
  <si>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</si>
  <si>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</si>
  <si>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</si>
  <si>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</si>
  <si>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</si>
  <si>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</si>
  <si>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</si>
  <si>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</si>
  <si>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</si>
  <si>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</si>
  <si>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</si>
  <si>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</si>
  <si>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</si>
  <si>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</si>
  <si>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</si>
  <si>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</si>
  <si>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</si>
  <si>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</si>
  <si>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</si>
  <si>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</si>
  <si>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</si>
  <si>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</si>
  <si>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</si>
  <si>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</si>
  <si>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</si>
  <si>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</si>
  <si>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</si>
  <si>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</si>
  <si>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</si>
  <si>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</si>
  <si>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</si>
  <si>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</si>
  <si>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</si>
  <si>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</si>
  <si>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</si>
  <si>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</si>
  <si>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</si>
  <si>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</si>
  <si>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</si>
  <si>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</si>
  <si>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</si>
  <si>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</si>
  <si>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</si>
  <si>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</si>
  <si>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</si>
  <si>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</si>
  <si>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</si>
  <si>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</si>
  <si>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</si>
  <si>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</si>
  <si>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</si>
  <si>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</si>
  <si>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</si>
  <si>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</si>
  <si>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</si>
  <si>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</si>
  <si>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</si>
  <si>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</si>
  <si>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</si>
  <si>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</si>
  <si>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</si>
  <si>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</si>
  <si>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</si>
  <si>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</si>
  <si>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</si>
  <si>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</si>
  <si>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</si>
  <si>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</si>
  <si>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</si>
  <si>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</si>
  <si>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</si>
  <si>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</si>
  <si>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</si>
  <si>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</si>
  <si>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</si>
  <si>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</si>
  <si>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</si>
  <si>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</si>
  <si>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</si>
  <si>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</si>
  <si>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</si>
  <si>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</si>
  <si>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</si>
  <si>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</si>
  <si>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</si>
  <si>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</si>
  <si>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</si>
  <si>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</si>
  <si>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</si>
  <si>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</si>
  <si>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</si>
  <si>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</si>
  <si>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</si>
  <si>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</si>
  <si>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</si>
  <si>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</si>
  <si>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</si>
  <si>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</si>
  <si>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</si>
  <si>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</si>
  <si>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</si>
  <si>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</si>
  <si>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</si>
  <si>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</si>
  <si>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</si>
  <si>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</si>
  <si>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</si>
  <si>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</si>
  <si>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</si>
  <si>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</si>
  <si>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</si>
  <si>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</si>
  <si>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</si>
  <si>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</si>
  <si>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</si>
  <si>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</si>
  <si>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</si>
  <si>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</si>
  <si>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</si>
  <si>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</si>
  <si>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</si>
  <si>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</si>
  <si>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</si>
  <si>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</si>
  <si>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</si>
  <si>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</si>
  <si>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</si>
  <si>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</si>
  <si>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</si>
  <si>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</si>
  <si>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</si>
  <si>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</si>
  <si>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</si>
  <si>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</si>
  <si>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</si>
  <si>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</si>
  <si>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</si>
  <si>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</si>
  <si>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</si>
  <si>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</si>
  <si>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</si>
  <si>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</si>
  <si>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</si>
  <si>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</si>
  <si>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</si>
  <si>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</si>
  <si>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</si>
  <si>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</si>
  <si>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</si>
  <si>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</si>
  <si>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</si>
  <si>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</si>
  <si>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</si>
  <si>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</si>
  <si>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</si>
  <si>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</si>
  <si>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</si>
  <si>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</si>
  <si>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</si>
  <si>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</si>
  <si>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</si>
  <si>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</si>
  <si>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</si>
  <si>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</si>
  <si>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</si>
  <si>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</si>
  <si>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</si>
  <si>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</si>
  <si>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</si>
  <si>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</si>
  <si>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</si>
  <si>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</si>
  <si>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</si>
  <si>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</si>
  <si>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</si>
  <si>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</si>
  <si>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</si>
  <si>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</si>
  <si>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</si>
  <si>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</si>
  <si>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</si>
  <si>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</si>
  <si>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</si>
  <si>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</si>
  <si>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</si>
  <si>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</si>
  <si>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</si>
  <si>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</si>
  <si>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</si>
  <si>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</si>
  <si>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</si>
  <si>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</si>
  <si>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</si>
  <si>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</si>
  <si>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</si>
  <si>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</si>
  <si>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</si>
  <si>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</si>
  <si>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</si>
  <si>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</si>
  <si>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</si>
  <si>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</si>
  <si>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</si>
  <si>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</si>
  <si>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</si>
  <si>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</si>
  <si>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</si>
  <si>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</si>
  <si>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</si>
  <si>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</si>
  <si>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</si>
  <si>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</si>
  <si>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</si>
  <si>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</si>
  <si>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</si>
  <si>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</si>
  <si>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</si>
  <si>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</si>
  <si>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</si>
  <si>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</si>
  <si>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</si>
  <si>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</si>
  <si>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</si>
  <si>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</si>
  <si>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</si>
  <si>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</si>
  <si>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</si>
  <si>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</si>
  <si>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</si>
  <si>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</si>
  <si>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</si>
  <si>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</si>
  <si>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</si>
  <si>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</si>
  <si>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</si>
  <si>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</si>
  <si>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</si>
  <si>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</si>
  <si>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</si>
  <si>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</si>
  <si>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</si>
  <si>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</si>
  <si>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</si>
  <si>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</si>
  <si>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</si>
  <si>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</si>
  <si>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</si>
  <si>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</si>
  <si>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</si>
  <si>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</si>
  <si>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</si>
  <si>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</si>
  <si>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</si>
  <si>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</si>
  <si>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</si>
  <si>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</si>
  <si>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</si>
  <si>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</si>
  <si>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</si>
  <si>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</si>
  <si>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</si>
  <si>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</si>
  <si>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</si>
  <si>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</si>
  <si>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</si>
  <si>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</si>
  <si>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</si>
  <si>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</si>
  <si>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</si>
  <si>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</si>
  <si>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</si>
  <si>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</si>
  <si>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</si>
  <si>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</si>
  <si>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</si>
  <si>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</si>
  <si>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</si>
  <si>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</si>
  <si>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</si>
  <si>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</si>
  <si>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</si>
  <si>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</si>
  <si>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</si>
  <si>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</si>
  <si>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</si>
  <si>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</si>
  <si>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</si>
  <si>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</si>
  <si>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</si>
  <si>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</si>
  <si>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</si>
  <si>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</si>
  <si>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</si>
  <si>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</si>
  <si>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</si>
  <si>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</si>
  <si>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</si>
  <si>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</si>
  <si>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</si>
  <si>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</si>
  <si>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</si>
  <si>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</si>
  <si>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</si>
  <si>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</si>
  <si>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</si>
  <si>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</si>
  <si>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</si>
  <si>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</si>
  <si>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</si>
  <si>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</si>
  <si>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</si>
  <si>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</si>
  <si>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</si>
  <si>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</si>
  <si>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</si>
  <si>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</si>
  <si>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</si>
  <si>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</si>
  <si>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</si>
  <si>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</si>
  <si>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</si>
  <si>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</si>
  <si>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</si>
  <si>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</si>
  <si>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</si>
  <si>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</si>
  <si>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</si>
  <si>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</si>
  <si>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</si>
  <si>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</si>
  <si>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</si>
  <si>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</si>
  <si>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</si>
  <si>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</si>
  <si>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</si>
  <si>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</si>
  <si>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</si>
  <si>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</si>
  <si>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</si>
  <si>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</si>
  <si>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</si>
  <si>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</si>
  <si>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</si>
  <si>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</si>
  <si>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</si>
  <si>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</si>
  <si>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</si>
  <si>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</si>
  <si>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</si>
  <si>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</si>
  <si>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</si>
  <si>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</si>
  <si>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</si>
  <si>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</si>
  <si>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</si>
  <si>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</si>
  <si>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</si>
  <si>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</si>
  <si>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</si>
  <si>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</si>
  <si>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</si>
  <si>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</si>
  <si>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</si>
  <si>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</si>
  <si>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</si>
  <si>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</si>
  <si>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</si>
  <si>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</si>
  <si>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</si>
  <si>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</si>
  <si>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</si>
  <si>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</si>
  <si>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</si>
  <si>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</si>
  <si>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</si>
  <si>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</si>
  <si>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</si>
  <si>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</si>
  <si>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</si>
  <si>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</si>
  <si>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</si>
  <si>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</si>
  <si>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</si>
  <si>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</si>
  <si>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</si>
  <si>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</si>
  <si>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</si>
  <si>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</si>
  <si>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</si>
  <si>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</si>
  <si>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</si>
  <si>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</si>
  <si>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</si>
  <si>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</si>
  <si>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</si>
  <si>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</si>
  <si>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</si>
  <si>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</si>
  <si>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</si>
  <si>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</si>
  <si>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</si>
  <si>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</si>
  <si>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</si>
  <si>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</si>
  <si>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</si>
  <si>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</si>
  <si>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</si>
  <si>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</si>
  <si>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</si>
  <si>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</si>
  <si>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</si>
  <si>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</si>
  <si>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</si>
  <si>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</si>
  <si>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</si>
  <si>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</si>
  <si>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</si>
  <si>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</si>
  <si>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</si>
  <si>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</si>
  <si>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</si>
  <si>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</si>
  <si>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</si>
  <si>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</si>
  <si>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</si>
  <si>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</si>
  <si>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</si>
  <si>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</si>
  <si>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</si>
  <si>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</si>
  <si>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</si>
  <si>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</si>
  <si>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</si>
  <si>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</si>
  <si>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</si>
  <si>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</si>
  <si>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</si>
  <si>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</si>
  <si>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</si>
  <si>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</si>
  <si>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</si>
  <si>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</si>
  <si>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</si>
  <si>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</si>
  <si>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</si>
  <si>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</si>
  <si>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</si>
  <si>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</si>
  <si>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</si>
  <si>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</si>
  <si>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</si>
  <si>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</si>
  <si>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</si>
  <si>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</si>
  <si>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</si>
  <si>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</si>
  <si>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</si>
  <si>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</si>
  <si>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</si>
  <si>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</si>
  <si>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</si>
  <si>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</si>
  <si>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</si>
  <si>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</si>
  <si>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</si>
  <si>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</si>
  <si>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</si>
  <si>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</si>
  <si>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</si>
  <si>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</si>
  <si>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</si>
  <si>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</si>
  <si>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</si>
  <si>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</si>
  <si>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</si>
  <si>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</si>
  <si>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</si>
  <si>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</si>
  <si>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</si>
  <si>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</si>
  <si>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</si>
  <si>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</si>
  <si>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</si>
  <si>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</si>
  <si>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</si>
  <si>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</si>
  <si>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</si>
  <si>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</si>
  <si>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</si>
  <si>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</si>
  <si>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</si>
  <si>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</si>
  <si>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</si>
  <si>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</si>
  <si>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</si>
  <si>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</si>
  <si>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</si>
  <si>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</si>
  <si>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</si>
  <si>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</si>
  <si>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</si>
  <si>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</si>
  <si>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</si>
  <si>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</si>
  <si>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</si>
  <si>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</si>
  <si>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</si>
  <si>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</si>
  <si>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</si>
  <si>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</si>
  <si>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</si>
  <si>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</si>
  <si>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</si>
  <si>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</si>
  <si>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</si>
  <si>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</si>
  <si>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</si>
  <si>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</si>
  <si>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</si>
  <si>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</si>
  <si>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</si>
  <si>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</si>
  <si>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</si>
  <si>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</si>
  <si>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</si>
  <si>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</si>
  <si>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</si>
  <si>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</si>
  <si>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</si>
  <si>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</si>
  <si>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</si>
  <si>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</si>
  <si>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</si>
  <si>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</si>
  <si>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</si>
  <si>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</si>
  <si>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</si>
  <si>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</si>
  <si>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</si>
  <si>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</si>
  <si>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</si>
  <si>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</si>
  <si>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</si>
  <si>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</si>
  <si>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</si>
  <si>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</si>
  <si>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</si>
  <si>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</si>
  <si>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</si>
  <si>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</si>
  <si>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</si>
  <si>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</si>
  <si>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</si>
  <si>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</si>
  <si>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</si>
  <si>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</si>
  <si>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</si>
  <si>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</si>
  <si>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</si>
  <si>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</si>
  <si>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</si>
  <si>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</si>
  <si>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</si>
  <si>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</si>
  <si>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</si>
  <si>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</si>
  <si>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</si>
  <si>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</si>
  <si>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</si>
  <si>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</si>
  <si>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</si>
  <si>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</si>
  <si>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</si>
  <si>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</si>
  <si>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</si>
  <si>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</si>
  <si>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</si>
  <si>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</si>
  <si>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</si>
  <si>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</si>
  <si>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</si>
  <si>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</si>
  <si>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</si>
  <si>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</si>
  <si>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</si>
  <si>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</si>
  <si>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</si>
  <si>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</si>
  <si>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</si>
  <si>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</si>
  <si>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</si>
  <si>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</si>
  <si>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</si>
  <si>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</si>
  <si>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</si>
  <si>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</si>
  <si>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</si>
  <si>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</si>
  <si>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</si>
  <si>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</si>
  <si>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</si>
  <si>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</si>
  <si>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</si>
  <si>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</si>
  <si>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</si>
  <si>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</si>
  <si>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</si>
  <si>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</si>
  <si>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</si>
  <si>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</si>
  <si>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</si>
  <si>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</si>
  <si>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</si>
  <si>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</si>
  <si>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</si>
  <si>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</si>
  <si>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</si>
  <si>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</si>
  <si>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</si>
  <si>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</si>
  <si>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</si>
  <si>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</si>
  <si>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</si>
  <si>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</si>
  <si>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</si>
  <si>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</si>
  <si>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</si>
  <si>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</si>
  <si>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</si>
  <si>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</si>
  <si>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</si>
  <si>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</si>
  <si>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</si>
  <si>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</si>
  <si>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</si>
  <si>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</si>
  <si>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</si>
  <si>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</si>
  <si>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</si>
  <si>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</si>
  <si>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</si>
  <si>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</si>
  <si>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</si>
  <si>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</si>
  <si>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</si>
  <si>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</si>
  <si>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</si>
  <si>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</si>
  <si>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</si>
  <si>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</si>
  <si>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</si>
  <si>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</si>
  <si>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</si>
  <si>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</si>
  <si>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</si>
  <si>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</si>
  <si>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</si>
  <si>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</si>
  <si>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</si>
  <si>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</si>
  <si>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</si>
  <si>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</si>
  <si>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</si>
  <si>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</si>
  <si>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</si>
  <si>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</si>
  <si>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</si>
  <si>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</si>
  <si>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</si>
  <si>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</si>
  <si>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</si>
  <si>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</si>
  <si>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</si>
  <si>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</si>
  <si>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</si>
  <si>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</si>
  <si>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</si>
  <si>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</si>
  <si>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</si>
  <si>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</si>
  <si>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</si>
  <si>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</si>
  <si>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</si>
  <si>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</si>
  <si>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</si>
  <si>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</si>
  <si>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</si>
  <si>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</si>
  <si>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</si>
  <si>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</si>
  <si>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</si>
  <si>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</si>
  <si>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</si>
  <si>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</si>
  <si>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</si>
  <si>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</si>
  <si>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</si>
  <si>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</si>
  <si>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</si>
  <si>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</si>
  <si>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</si>
  <si>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</si>
  <si>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</si>
  <si>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</si>
  <si>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</si>
  <si>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</si>
  <si>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</si>
  <si>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</si>
  <si>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</si>
  <si>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</si>
  <si>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</si>
  <si>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</si>
  <si>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</si>
  <si>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</si>
  <si>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</si>
  <si>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</si>
  <si>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</si>
  <si>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</si>
  <si>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</si>
  <si>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</si>
  <si>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</si>
  <si>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</si>
  <si>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</si>
  <si>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</si>
  <si>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</si>
  <si>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</si>
  <si>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</si>
  <si>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</si>
  <si>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</si>
  <si>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</si>
  <si>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</si>
  <si>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</si>
  <si>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</si>
  <si>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</si>
  <si>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</si>
  <si>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</si>
  <si>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</si>
  <si>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</si>
  <si>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</si>
  <si>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</si>
  <si>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</si>
  <si>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</si>
  <si>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</si>
  <si>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</si>
  <si>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</si>
  <si>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</si>
  <si>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</si>
  <si>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</si>
  <si>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</si>
  <si>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</si>
  <si>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</si>
  <si>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</si>
  <si>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</si>
  <si>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</si>
  <si>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</si>
  <si>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</si>
  <si>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</si>
  <si>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</si>
  <si>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</si>
  <si>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</si>
  <si>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</si>
  <si>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</si>
  <si>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</si>
  <si>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</si>
  <si>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</si>
  <si>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</si>
  <si>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</si>
  <si>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</si>
  <si>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</si>
  <si>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</si>
  <si>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</si>
  <si>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</si>
  <si>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</si>
  <si>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</si>
  <si>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</si>
  <si>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</si>
  <si>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</si>
  <si>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</si>
  <si>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</si>
  <si>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</si>
  <si>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</si>
  <si>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</si>
  <si>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</si>
  <si>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</si>
  <si>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</si>
  <si>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</si>
  <si>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</si>
  <si>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</si>
  <si>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</si>
  <si>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</si>
  <si>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</si>
  <si>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</si>
  <si>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</si>
  <si>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</si>
  <si>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</si>
  <si>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</si>
  <si>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</si>
  <si>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</si>
  <si>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</si>
  <si>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</si>
  <si>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</si>
  <si>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</si>
  <si>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</si>
  <si>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</si>
  <si>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</si>
  <si>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</si>
  <si>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</si>
  <si>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</si>
  <si>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</si>
  <si>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</si>
  <si>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</si>
  <si>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</si>
  <si>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</si>
  <si>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</si>
  <si>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</si>
  <si>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</si>
  <si>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</si>
  <si>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</si>
  <si>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</si>
  <si>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</si>
  <si>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</si>
  <si>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</si>
  <si>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</si>
  <si>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</si>
  <si>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</si>
  <si>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</si>
  <si>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</si>
  <si>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</si>
  <si>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</si>
  <si>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</si>
  <si>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</si>
  <si>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</si>
  <si>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</si>
  <si>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</si>
  <si>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</si>
  <si>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</si>
  <si>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</si>
  <si>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</si>
  <si>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</si>
  <si>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</si>
  <si>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</si>
  <si>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</si>
  <si>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</si>
  <si>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</si>
  <si>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</si>
  <si>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</si>
  <si>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</si>
  <si>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</si>
  <si>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</si>
  <si>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</si>
  <si>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</si>
  <si>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</si>
  <si>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</si>
  <si>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</si>
  <si>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</si>
  <si>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</si>
  <si>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</si>
  <si>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</si>
  <si>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</si>
  <si>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</si>
  <si>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</si>
  <si>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</si>
  <si>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</si>
  <si>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</si>
  <si>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</si>
  <si>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</si>
  <si>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</si>
  <si>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</si>
  <si>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</si>
  <si>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</si>
  <si>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</si>
  <si>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</si>
  <si>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</si>
  <si>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</si>
  <si>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</si>
  <si>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</si>
  <si>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</si>
  <si>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</si>
  <si>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</si>
  <si>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</si>
  <si>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</si>
  <si>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</si>
  <si>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</si>
  <si>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</si>
  <si>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</si>
  <si>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</si>
  <si>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</si>
  <si>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</si>
  <si>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</si>
  <si>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</si>
  <si>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</si>
  <si>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</si>
  <si>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</si>
  <si>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</si>
  <si>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</si>
  <si>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</si>
  <si>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</si>
  <si>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</si>
  <si>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</si>
  <si>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</si>
  <si>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</si>
  <si>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</si>
  <si>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</si>
  <si>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</si>
  <si>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</si>
  <si>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</si>
  <si>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</si>
  <si>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</si>
  <si>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</si>
  <si>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</si>
  <si>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</si>
  <si>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</si>
  <si>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</si>
  <si>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</si>
  <si>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</si>
  <si>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</si>
  <si>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</si>
  <si>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</si>
  <si>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</si>
  <si>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</si>
  <si>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</si>
  <si>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</si>
  <si>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</si>
  <si>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</si>
  <si>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</si>
  <si>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</si>
  <si>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</si>
  <si>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</si>
  <si>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</si>
  <si>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</si>
  <si>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</si>
  <si>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</si>
  <si>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</si>
  <si>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</si>
  <si>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</si>
  <si>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</si>
  <si>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</si>
  <si>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</si>
  <si>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</si>
  <si>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</si>
  <si>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</si>
  <si>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</si>
  <si>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</si>
  <si>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</si>
  <si>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</si>
  <si>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</si>
  <si>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</si>
  <si>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</si>
  <si>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</si>
  <si>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</si>
  <si>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</si>
  <si>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</si>
  <si>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</si>
  <si>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</si>
  <si>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</si>
  <si>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</si>
  <si>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</si>
  <si>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</si>
  <si>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</si>
  <si>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</si>
  <si>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</si>
  <si>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</si>
  <si>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</si>
  <si>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</si>
  <si>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</si>
  <si>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</si>
  <si>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</si>
  <si>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</si>
  <si>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</si>
  <si>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</si>
  <si>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</si>
  <si>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</si>
  <si>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</si>
  <si>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</si>
  <si>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</si>
  <si>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</si>
  <si>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</si>
  <si>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</si>
  <si>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</si>
  <si>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</si>
  <si>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</si>
  <si>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</si>
  <si>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</si>
  <si>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</si>
  <si>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</si>
  <si>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</si>
  <si>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</si>
  <si>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</si>
  <si>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</si>
  <si>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</si>
  <si>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</si>
  <si>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</si>
  <si>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</si>
  <si>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</si>
  <si>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</si>
  <si>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</si>
  <si>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</si>
  <si>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</si>
  <si>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</si>
  <si>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</si>
  <si>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</si>
  <si>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</si>
  <si>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</si>
  <si>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</si>
  <si>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</si>
  <si>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</si>
  <si>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</si>
  <si>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</si>
  <si>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</si>
  <si>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</si>
  <si>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</si>
  <si>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</si>
  <si>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</si>
  <si>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</si>
  <si>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</si>
  <si>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</si>
  <si>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</si>
  <si>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</si>
  <si>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</si>
  <si>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</si>
  <si>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</si>
  <si>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</si>
  <si>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</si>
  <si>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</si>
  <si>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</si>
  <si>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</si>
  <si>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</si>
  <si>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</si>
  <si>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</si>
  <si>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</si>
  <si>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</si>
  <si>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</si>
  <si>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</si>
  <si>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</si>
  <si>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</si>
  <si>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</si>
  <si>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</si>
  <si>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</si>
  <si>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</si>
  <si>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</si>
  <si>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</si>
  <si>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</si>
  <si>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</si>
  <si>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</si>
  <si>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</si>
  <si>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</si>
  <si>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</si>
  <si>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</si>
  <si>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</si>
  <si>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</si>
  <si>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</si>
  <si>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</si>
  <si>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</si>
  <si>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</si>
  <si>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</si>
  <si>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</si>
  <si>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</si>
  <si>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</si>
  <si>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</si>
  <si>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</si>
  <si>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</si>
  <si>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</si>
  <si>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</si>
  <si>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</si>
  <si>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</si>
  <si>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</si>
  <si>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</si>
  <si>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</si>
  <si>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</si>
  <si>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</si>
  <si>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</si>
  <si>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</si>
  <si>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</si>
  <si>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</si>
  <si>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</si>
  <si>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</si>
  <si>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</si>
  <si>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</si>
  <si>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</si>
  <si>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</si>
  <si>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</si>
  <si>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</si>
  <si>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</si>
  <si>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</si>
  <si>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</si>
  <si>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</si>
  <si>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</si>
  <si>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</si>
  <si>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</si>
  <si>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</si>
  <si>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</si>
  <si>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</si>
  <si>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</si>
  <si>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</si>
  <si>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</si>
  <si>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</si>
  <si>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</si>
  <si>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</si>
  <si>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</si>
  <si>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</si>
  <si>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</si>
  <si>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</si>
  <si>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</si>
  <si>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</si>
  <si>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</si>
  <si>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</si>
  <si>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</si>
  <si>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</si>
  <si>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</si>
  <si>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</si>
  <si>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</si>
  <si>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</si>
  <si>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</si>
  <si>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</si>
  <si>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</si>
  <si>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</si>
  <si>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</si>
  <si>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</si>
  <si>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</si>
  <si>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</si>
  <si>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</si>
  <si>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</si>
  <si>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</si>
  <si>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</si>
  <si>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</si>
  <si>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</si>
  <si>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</si>
  <si>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</si>
  <si>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</si>
  <si>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</si>
  <si>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</si>
  <si>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</si>
  <si>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</si>
  <si>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</si>
  <si>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</si>
  <si>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</si>
  <si>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</si>
  <si>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</si>
  <si>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</si>
  <si>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</si>
  <si>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</si>
  <si>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</si>
  <si>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</si>
  <si>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</si>
  <si>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</si>
  <si>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</si>
  <si>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</si>
  <si>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</si>
  <si>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</si>
  <si>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</si>
  <si>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</si>
  <si>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</si>
  <si>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</si>
  <si>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</si>
  <si>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</si>
  <si>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</si>
  <si>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</si>
  <si>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</si>
  <si>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</si>
  <si>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</si>
  <si>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</si>
  <si>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</si>
  <si>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</si>
  <si>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</si>
  <si>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</si>
  <si>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</si>
  <si>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</si>
  <si>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</si>
  <si>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</si>
  <si>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</si>
  <si>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</si>
  <si>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</si>
  <si>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</si>
  <si>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</si>
  <si>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</si>
  <si>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</si>
  <si>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</si>
  <si>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</si>
  <si>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</si>
  <si>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</si>
  <si>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</si>
  <si>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</si>
  <si>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</si>
  <si>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</si>
  <si>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</si>
  <si>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</si>
  <si>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</si>
  <si>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</si>
  <si>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</si>
  <si>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</si>
  <si>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</si>
  <si>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</si>
  <si>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</si>
  <si>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</si>
  <si>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</si>
  <si>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</si>
  <si>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</si>
  <si>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</si>
  <si>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</si>
  <si>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</si>
  <si>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</si>
  <si>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</si>
  <si>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</si>
  <si>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</si>
  <si>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</si>
  <si>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</si>
  <si>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</si>
  <si>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</si>
  <si>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</si>
  <si>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</si>
  <si>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</si>
  <si>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</si>
  <si>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</si>
  <si>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</si>
  <si>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</si>
  <si>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</si>
  <si>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</si>
  <si>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</si>
  <si>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</si>
  <si>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</si>
  <si>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</si>
  <si>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</si>
  <si>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</si>
  <si>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</si>
  <si>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</si>
  <si>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</si>
  <si>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</si>
  <si>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</si>
  <si>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</si>
  <si>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</si>
  <si>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</si>
  <si>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</si>
  <si>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</si>
  <si>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</si>
  <si>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</si>
  <si>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</si>
  <si>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</si>
  <si>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</si>
  <si>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</si>
  <si>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</si>
  <si>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</si>
  <si>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</si>
  <si>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</si>
  <si>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</si>
  <si>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</si>
  <si>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</si>
  <si>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</si>
  <si>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</si>
  <si>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</si>
  <si>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</si>
  <si>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</si>
  <si>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</si>
  <si>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</si>
  <si>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</si>
  <si>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</si>
  <si>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</si>
  <si>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</si>
  <si>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</si>
  <si>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</si>
  <si>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</si>
  <si>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</si>
  <si>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</si>
  <si>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</si>
  <si>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</si>
  <si>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</si>
  <si>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</si>
  <si>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</si>
  <si>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</si>
  <si>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</si>
  <si>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</si>
  <si>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</si>
  <si>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</si>
  <si>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</si>
  <si>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</si>
  <si>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</si>
  <si>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</si>
  <si>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</si>
  <si>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</si>
  <si>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</si>
  <si>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</si>
  <si>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</si>
  <si>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</si>
  <si>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</si>
  <si>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</si>
  <si>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</si>
  <si>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</si>
  <si>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</si>
  <si>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</si>
  <si>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</si>
  <si>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</si>
  <si>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</si>
  <si>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</si>
  <si>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</si>
  <si>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</si>
  <si>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</si>
  <si>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</si>
  <si>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</si>
  <si>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</si>
  <si>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</si>
  <si>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</si>
  <si>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</si>
  <si>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</si>
  <si>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</si>
  <si>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</si>
  <si>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</si>
  <si>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</si>
  <si>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</si>
  <si>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</si>
  <si>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</si>
  <si>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</si>
  <si>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</si>
  <si>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</si>
  <si>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</si>
  <si>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</si>
  <si>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</si>
  <si>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</si>
  <si>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</si>
  <si>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</si>
  <si>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</si>
  <si>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</si>
  <si>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</si>
  <si>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</si>
  <si>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</si>
  <si>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</si>
  <si>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</si>
  <si>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</si>
  <si>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</si>
  <si>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</si>
  <si>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</si>
  <si>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</si>
  <si>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</si>
  <si>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</si>
  <si>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</si>
  <si>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</si>
  <si>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</si>
  <si>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</si>
  <si>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</si>
  <si>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</si>
  <si>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</si>
  <si>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</si>
  <si>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</si>
  <si>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</si>
  <si>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</si>
  <si>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</si>
  <si>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</si>
  <si>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</si>
  <si>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</si>
  <si>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</si>
  <si>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</si>
  <si>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</si>
  <si>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</si>
  <si>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</si>
  <si>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</si>
  <si>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</si>
  <si>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</si>
  <si>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</si>
  <si>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</si>
  <si>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</si>
  <si>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</si>
  <si>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</si>
  <si>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</si>
  <si>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</si>
  <si>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</si>
  <si>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</si>
  <si>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</si>
  <si>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</si>
  <si>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</si>
  <si>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</si>
  <si>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</si>
  <si>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</si>
  <si>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</si>
  <si>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</si>
  <si>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</si>
  <si>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</si>
  <si>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</si>
  <si>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</si>
  <si>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</si>
  <si>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</si>
  <si>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</si>
  <si>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</si>
  <si>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</si>
  <si>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</si>
  <si>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</si>
  <si>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</si>
  <si>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</si>
  <si>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</si>
  <si>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</si>
  <si>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</si>
  <si>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</si>
  <si>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</si>
  <si>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</si>
  <si>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</si>
  <si>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</si>
  <si>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</si>
  <si>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</si>
  <si>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</si>
  <si>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</si>
  <si>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</si>
  <si>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</si>
  <si>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</si>
  <si>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</si>
  <si>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</si>
  <si>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</si>
  <si>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</si>
  <si>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</si>
  <si>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</si>
  <si>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</si>
  <si>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</si>
  <si>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</si>
  <si>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</si>
  <si>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</si>
  <si>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</si>
  <si>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</si>
  <si>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</si>
  <si>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</si>
  <si>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</si>
  <si>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</si>
  <si>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</si>
  <si>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</si>
  <si>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</si>
  <si>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</si>
  <si>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</si>
  <si>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</si>
  <si>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</si>
  <si>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</si>
  <si>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</si>
  <si>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</si>
  <si>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</si>
  <si>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</si>
  <si>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</si>
  <si>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</si>
  <si>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</si>
  <si>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</si>
  <si>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</si>
  <si>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</si>
  <si>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</si>
  <si>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</si>
  <si>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</si>
  <si>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</si>
  <si>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</si>
  <si>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</si>
  <si>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</si>
  <si>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</si>
  <si>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</si>
  <si>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</si>
  <si>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</si>
  <si>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</si>
  <si>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</si>
  <si>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</si>
  <si>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</si>
  <si>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</si>
  <si>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</si>
  <si>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</si>
  <si>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</si>
  <si>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</si>
  <si>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</si>
  <si>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</si>
  <si>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</si>
  <si>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</si>
  <si>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</si>
  <si>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</si>
  <si>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</si>
  <si>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</si>
  <si>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</si>
  <si>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</si>
  <si>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</si>
  <si>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</si>
  <si>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</si>
  <si>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</si>
  <si>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</si>
  <si>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</si>
  <si>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</si>
  <si>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</si>
  <si>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</si>
  <si>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</si>
  <si>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</si>
  <si>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</si>
  <si>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</si>
  <si>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</si>
  <si>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</si>
  <si>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</si>
  <si>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</si>
  <si>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</si>
  <si>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</si>
  <si>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</si>
  <si>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</si>
  <si>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</si>
  <si>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</si>
  <si>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</si>
  <si>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</si>
  <si>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</si>
  <si>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</si>
  <si>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</si>
  <si>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</si>
  <si>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</si>
  <si>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</si>
  <si>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</si>
  <si>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</si>
  <si>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</si>
  <si>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</si>
  <si>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</si>
  <si>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</si>
  <si>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</si>
  <si>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</si>
  <si>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</si>
  <si>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</si>
  <si>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</si>
  <si>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</si>
  <si>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</si>
  <si>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</si>
  <si>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</si>
  <si>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</si>
  <si>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</si>
  <si>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</si>
  <si>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</si>
  <si>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</si>
  <si>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</si>
  <si>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</si>
  <si>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</si>
  <si>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</si>
  <si>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</si>
  <si>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</si>
  <si>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</si>
  <si>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</si>
  <si>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</si>
  <si>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</si>
  <si>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</si>
  <si>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</si>
  <si>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</si>
  <si>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</si>
  <si>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</si>
  <si>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</si>
  <si>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</si>
  <si>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</si>
  <si>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</si>
  <si>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</si>
  <si>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</si>
  <si>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</si>
  <si>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</si>
  <si>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</si>
  <si>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</si>
  <si>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</si>
  <si>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</si>
  <si>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</si>
  <si>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</si>
  <si>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</si>
  <si>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</si>
  <si>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</si>
  <si>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</si>
  <si>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</si>
  <si>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</si>
  <si>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</si>
  <si>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</si>
  <si>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</si>
  <si>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</si>
  <si>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</si>
  <si>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</si>
  <si>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</si>
  <si>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</si>
  <si>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</si>
  <si>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</si>
  <si>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</si>
  <si>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</si>
  <si>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</si>
  <si>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</si>
  <si>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</si>
  <si>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</si>
  <si>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</si>
  <si>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</si>
  <si>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</si>
  <si>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</si>
  <si>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</si>
  <si>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</si>
  <si>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</si>
  <si>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</si>
  <si>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</si>
  <si>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</si>
  <si>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</si>
  <si>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</si>
  <si>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</si>
  <si>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</si>
  <si>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</si>
  <si>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</si>
  <si>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</si>
  <si>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</si>
  <si>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</si>
  <si>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</si>
  <si>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</si>
  <si>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</si>
  <si>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</si>
  <si>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</si>
  <si>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</si>
  <si>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</si>
  <si>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</si>
  <si>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</si>
  <si>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</si>
  <si>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</si>
  <si>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</si>
  <si>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</si>
  <si>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</si>
  <si>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</si>
  <si>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</si>
  <si>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</si>
  <si>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</si>
  <si>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</si>
  <si>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</si>
  <si>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</si>
  <si>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</si>
  <si>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</si>
  <si>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</si>
  <si>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</si>
  <si>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</si>
  <si>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</si>
  <si>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</si>
  <si>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</si>
  <si>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</si>
  <si>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</si>
  <si>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</si>
  <si>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</si>
  <si>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</si>
  <si>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</si>
  <si>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</si>
  <si>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</si>
  <si>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</si>
  <si>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</si>
  <si>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</si>
  <si>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</si>
  <si>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</si>
  <si>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</si>
  <si>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</si>
  <si>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</si>
  <si>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</si>
  <si>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</si>
  <si>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</si>
  <si>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</si>
  <si>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</si>
  <si>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</si>
  <si>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</si>
  <si>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</si>
  <si>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</si>
  <si>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</si>
  <si>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</si>
  <si>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</si>
  <si>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</si>
  <si>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</si>
  <si>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</si>
  <si>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</si>
  <si>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</si>
  <si>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</si>
  <si>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</si>
  <si>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</si>
  <si>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</si>
  <si>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</si>
  <si>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</si>
  <si>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</si>
  <si>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</si>
  <si>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</si>
  <si>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</si>
  <si>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</si>
  <si>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</si>
  <si>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</si>
  <si>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</si>
  <si>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</si>
  <si>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</si>
  <si>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</si>
  <si>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</si>
  <si>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</si>
  <si>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</si>
  <si>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</si>
  <si>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</si>
  <si>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</si>
  <si>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</si>
  <si>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</si>
  <si>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</si>
  <si>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</si>
  <si>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</si>
  <si>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</si>
  <si>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</si>
  <si>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</si>
  <si>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</si>
  <si>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</si>
  <si>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</si>
  <si>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</si>
  <si>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</si>
  <si>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</si>
  <si>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</si>
  <si>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</si>
  <si>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</si>
  <si>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</si>
  <si>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</si>
  <si>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</si>
  <si>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</si>
  <si>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</si>
  <si>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</si>
  <si>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</si>
  <si>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</si>
  <si>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</si>
  <si>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</si>
  <si>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</si>
  <si>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</si>
  <si>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</si>
  <si>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</si>
  <si>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</si>
  <si>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</si>
  <si>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</si>
  <si>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</si>
  <si>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</si>
  <si>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</si>
  <si>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</si>
  <si>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</si>
  <si>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</si>
  <si>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</si>
  <si>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</si>
  <si>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</si>
  <si>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</si>
  <si>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</si>
  <si>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</si>
  <si>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</si>
  <si>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</si>
  <si>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</si>
  <si>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</si>
  <si>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</si>
  <si>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</si>
  <si>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</si>
  <si>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</si>
  <si>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</si>
  <si>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</si>
  <si>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</si>
  <si>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</si>
  <si>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</si>
  <si>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</si>
  <si>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</si>
  <si>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</si>
  <si>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</si>
  <si>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</si>
  <si>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</si>
  <si>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</si>
  <si>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</si>
  <si>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</si>
  <si>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</si>
  <si>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</si>
  <si>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</si>
  <si>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</si>
  <si>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</si>
  <si>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</si>
  <si>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</si>
  <si>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</si>
  <si>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</si>
  <si>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</si>
  <si>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</si>
  <si>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</si>
  <si>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</si>
  <si>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</si>
  <si>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</si>
  <si>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</si>
  <si>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</si>
  <si>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</si>
  <si>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</si>
  <si>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</si>
  <si>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</si>
  <si>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</si>
  <si>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</si>
  <si>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</si>
  <si>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</si>
  <si>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</si>
  <si>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</si>
  <si>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</si>
  <si>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</si>
  <si>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</si>
  <si>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</si>
  <si>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</si>
  <si>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</si>
  <si>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</si>
  <si>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</si>
  <si>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</si>
  <si>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</si>
  <si>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</si>
  <si>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</si>
  <si>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</si>
  <si>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</si>
  <si>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</si>
  <si>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</si>
  <si>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</si>
  <si>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</si>
  <si>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</si>
  <si>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</si>
  <si>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</si>
  <si>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</si>
  <si>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</si>
  <si>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</si>
  <si>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</si>
  <si>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</si>
  <si>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</si>
  <si>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</si>
  <si>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</si>
  <si>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</si>
  <si>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</si>
  <si>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</si>
  <si>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</si>
  <si>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</si>
  <si>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</si>
  <si>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</si>
  <si>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</si>
  <si>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</si>
  <si>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</si>
  <si>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</si>
  <si>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</si>
  <si>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</si>
  <si>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</si>
  <si>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</si>
  <si>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</si>
  <si>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</si>
  <si>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</si>
  <si>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</si>
  <si>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</si>
  <si>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</si>
  <si>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</si>
  <si>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</si>
  <si>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</si>
  <si>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</si>
  <si>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</si>
  <si>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</si>
  <si>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</si>
  <si>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</si>
  <si>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</si>
  <si>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</si>
  <si>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</si>
  <si>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</si>
  <si>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</si>
  <si>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</si>
  <si>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</si>
  <si>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</si>
  <si>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</si>
  <si>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</si>
  <si>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</si>
  <si>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</si>
  <si>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</si>
  <si>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</si>
  <si>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</si>
  <si>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</si>
  <si>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</si>
  <si>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</si>
  <si>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</si>
  <si>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</si>
  <si>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</si>
  <si>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</si>
  <si>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</si>
  <si>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</si>
  <si>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</si>
  <si>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</si>
  <si>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</si>
  <si>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</si>
  <si>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</si>
  <si>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</si>
  <si>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</si>
  <si>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</si>
  <si>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</si>
  <si>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</si>
  <si>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</si>
  <si>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</si>
  <si>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</si>
  <si>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</si>
  <si>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</si>
  <si>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</si>
  <si>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</si>
  <si>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</si>
  <si>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</si>
  <si>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</si>
  <si>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</si>
  <si>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</si>
  <si>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</si>
  <si>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</si>
  <si>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</si>
  <si>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</si>
  <si>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</si>
  <si>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</si>
  <si>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</si>
  <si>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</si>
  <si>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</si>
  <si>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</si>
  <si>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</si>
  <si>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</si>
  <si>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</si>
  <si>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</si>
  <si>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</si>
  <si>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</si>
  <si>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</si>
  <si>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</si>
  <si>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</si>
  <si>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</si>
  <si>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</si>
  <si>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</si>
  <si>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</si>
  <si>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</si>
  <si>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</si>
  <si>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</si>
  <si>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</si>
  <si>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</si>
  <si>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</si>
  <si>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</si>
  <si>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</si>
  <si>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</si>
  <si>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</si>
  <si>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</si>
  <si>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</si>
  <si>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</si>
  <si>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</si>
  <si>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</si>
  <si>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</si>
  <si>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</si>
  <si>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</si>
  <si>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</si>
  <si>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</si>
  <si>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</si>
  <si>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</si>
  <si>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</si>
  <si>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</si>
  <si>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</si>
  <si>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</si>
  <si>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</si>
  <si>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</si>
  <si>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</si>
  <si>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</si>
  <si>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</si>
  <si>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</si>
  <si>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</si>
  <si>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</si>
  <si>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</si>
  <si>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</si>
  <si>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</si>
  <si>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</si>
  <si>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</si>
  <si>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</si>
  <si>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</si>
  <si>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</si>
  <si>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</si>
  <si>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</si>
  <si>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</si>
  <si>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</si>
  <si>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</si>
  <si>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</si>
  <si>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</si>
  <si>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</si>
  <si>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</si>
  <si>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</si>
  <si>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</si>
  <si>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</si>
  <si>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</si>
  <si>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</si>
  <si>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</si>
  <si>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</si>
  <si>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</si>
  <si>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</si>
  <si>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</si>
  <si>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</si>
  <si>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</si>
  <si>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</si>
  <si>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</si>
  <si>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</si>
  <si>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</si>
  <si>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</si>
  <si>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</si>
  <si>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</si>
  <si>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</si>
  <si>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</si>
  <si>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</si>
  <si>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</si>
  <si>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</si>
  <si>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</si>
  <si>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</si>
  <si>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</si>
  <si>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</si>
  <si>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</si>
  <si>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</si>
  <si>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</si>
  <si>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</si>
  <si>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</si>
  <si>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</si>
  <si>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</si>
  <si>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</si>
  <si>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</si>
  <si>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</si>
  <si>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</si>
  <si>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</si>
  <si>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</si>
  <si>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</si>
  <si>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</si>
  <si>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</si>
  <si>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</si>
  <si>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</si>
  <si>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</si>
  <si>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</si>
  <si>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</si>
  <si>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</si>
  <si>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</si>
  <si>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</si>
  <si>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</si>
  <si>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</si>
  <si>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</si>
  <si>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</si>
  <si>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</si>
  <si>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</si>
  <si>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</si>
  <si>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</si>
  <si>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</si>
  <si>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</si>
  <si>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</si>
  <si>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</si>
  <si>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</si>
  <si>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</si>
  <si>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</si>
  <si>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</si>
  <si>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</si>
  <si>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</si>
  <si>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</si>
  <si>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</si>
  <si>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</si>
  <si>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</si>
  <si>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</si>
  <si>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</si>
  <si>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</si>
  <si>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</si>
  <si>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</si>
  <si>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</si>
  <si>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</si>
  <si>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</si>
  <si>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</si>
  <si>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</si>
  <si>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</si>
  <si>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</si>
  <si>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</si>
  <si>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</si>
  <si>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</si>
  <si>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</si>
  <si>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</si>
  <si>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</si>
  <si>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</si>
  <si>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</si>
  <si>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</si>
  <si>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</si>
  <si>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</si>
  <si>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</si>
  <si>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</si>
  <si>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</si>
  <si>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</si>
  <si>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</si>
  <si>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</si>
  <si>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</si>
  <si>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</si>
  <si>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</si>
  <si>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</si>
  <si>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</si>
  <si>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</si>
  <si>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</si>
  <si>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</si>
  <si>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</si>
  <si>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</si>
  <si>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</si>
  <si>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</si>
  <si>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</si>
  <si>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</si>
  <si>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</si>
  <si>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</si>
  <si>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</si>
  <si>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</si>
  <si>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</si>
  <si>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</si>
  <si>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</si>
  <si>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</si>
  <si>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</si>
  <si>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</si>
  <si>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</si>
  <si>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</si>
  <si>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</si>
  <si>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</si>
  <si>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</si>
  <si>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</si>
  <si>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</si>
  <si>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</si>
  <si>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</si>
  <si>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</si>
  <si>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</si>
  <si>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</si>
  <si>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</si>
  <si>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</si>
  <si>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</si>
  <si>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</si>
  <si>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</si>
  <si>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</si>
  <si>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</si>
  <si>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</si>
  <si>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</si>
  <si>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</si>
  <si>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</si>
  <si>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</si>
  <si>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</si>
  <si>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</si>
  <si>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</si>
  <si>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</si>
  <si>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</si>
  <si>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</si>
  <si>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</si>
  <si>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</si>
  <si>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</si>
  <si>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</si>
  <si>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</si>
  <si>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</si>
  <si>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</si>
  <si>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</si>
  <si>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</si>
  <si>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</si>
  <si>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</si>
  <si>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</si>
  <si>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</si>
  <si>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</si>
  <si>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</si>
  <si>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</si>
  <si>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</si>
  <si>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</si>
  <si>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</si>
  <si>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</si>
  <si>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</si>
  <si>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</si>
  <si>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</si>
  <si>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</si>
  <si>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</si>
  <si>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</si>
  <si>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</si>
  <si>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</si>
  <si>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</si>
  <si>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</si>
  <si>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</si>
  <si>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</si>
  <si>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</si>
  <si>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</si>
  <si>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</si>
  <si>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</si>
  <si>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</si>
  <si>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</si>
  <si>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</si>
  <si>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</si>
  <si>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</si>
  <si>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</si>
  <si>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</si>
  <si>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</si>
  <si>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</si>
  <si>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</si>
  <si>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</si>
  <si>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</si>
  <si>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</si>
  <si>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</si>
  <si>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</si>
  <si>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</si>
  <si>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</si>
  <si>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</si>
  <si>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</si>
  <si>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</si>
  <si>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</si>
  <si>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</si>
  <si>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</si>
  <si>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</si>
  <si>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</si>
  <si>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</si>
  <si>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</si>
  <si>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</si>
  <si>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</si>
  <si>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</si>
  <si>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</si>
  <si>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</si>
  <si>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</si>
  <si>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</si>
  <si>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</si>
  <si>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</si>
  <si>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</si>
  <si>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</si>
  <si>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</si>
  <si>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</si>
  <si>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</si>
  <si>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</si>
  <si>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</si>
  <si>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</si>
  <si>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</si>
  <si>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</si>
  <si>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</si>
  <si>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</si>
  <si>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</si>
  <si>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</si>
  <si>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</si>
  <si>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</si>
  <si>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</si>
  <si>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</si>
  <si>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</si>
  <si>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</si>
  <si>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</si>
  <si>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</si>
  <si>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</si>
  <si>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</si>
  <si>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</si>
  <si>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</si>
  <si>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</si>
  <si>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</si>
  <si>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</si>
  <si>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</si>
  <si>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</si>
  <si>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</si>
  <si>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</si>
  <si>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</si>
  <si>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</si>
  <si>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</si>
  <si>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</si>
  <si>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</si>
  <si>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</si>
  <si>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</si>
  <si>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</si>
  <si>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</si>
  <si>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</si>
  <si>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</si>
  <si>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</si>
  <si>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</si>
  <si>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</si>
  <si>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</si>
  <si>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</si>
  <si>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</si>
  <si>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</si>
  <si>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</si>
  <si>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</si>
  <si>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</si>
  <si>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</si>
  <si>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</si>
  <si>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</si>
  <si>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</si>
  <si>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</si>
  <si>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</si>
  <si>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</si>
  <si>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</si>
  <si>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</si>
  <si>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</si>
  <si>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</si>
  <si>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</si>
  <si>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</si>
  <si>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</si>
  <si>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</si>
  <si>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</si>
  <si>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</si>
  <si>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</si>
  <si>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</si>
  <si>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</si>
  <si>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</si>
  <si>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</si>
  <si>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</si>
  <si>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</si>
  <si>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</si>
  <si>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</si>
  <si>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</si>
  <si>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</si>
  <si>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</si>
  <si>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</si>
  <si>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</si>
  <si>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</si>
  <si>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</si>
  <si>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</si>
  <si>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</si>
  <si>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</si>
  <si>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</si>
  <si>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</si>
  <si>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</si>
  <si>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</si>
  <si>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</si>
  <si>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</si>
  <si>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</si>
  <si>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</si>
  <si>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</si>
  <si>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</si>
  <si>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</si>
  <si>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</si>
  <si>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</si>
  <si>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</si>
  <si>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</si>
  <si>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</si>
  <si>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</si>
  <si>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</si>
  <si>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</si>
  <si>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</si>
  <si>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</si>
  <si>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</si>
  <si>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</si>
  <si>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</si>
  <si>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</si>
  <si>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</si>
  <si>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</si>
  <si>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</si>
  <si>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</si>
  <si>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</si>
  <si>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</si>
  <si>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</si>
  <si>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</si>
  <si>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</si>
  <si>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</si>
  <si>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</si>
  <si>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</si>
  <si>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</si>
  <si>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</si>
  <si>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</si>
  <si>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</si>
  <si>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</si>
  <si>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</si>
  <si>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</si>
  <si>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</si>
  <si>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</si>
  <si>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</si>
  <si>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</si>
  <si>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</si>
  <si>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</si>
  <si>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</si>
  <si>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</si>
  <si>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</si>
  <si>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</si>
  <si>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</si>
  <si>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</si>
  <si>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</si>
  <si>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</si>
  <si>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</si>
  <si>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</si>
  <si>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</si>
  <si>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</si>
  <si>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</si>
  <si>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</si>
  <si>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</si>
  <si>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</si>
  <si>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</si>
  <si>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</si>
  <si>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</si>
  <si>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</si>
  <si>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</si>
  <si>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</si>
  <si>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</si>
  <si>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</si>
  <si>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</si>
  <si>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</si>
  <si>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</si>
  <si>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</si>
  <si>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</si>
  <si>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</si>
  <si>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</si>
  <si>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</si>
  <si>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</si>
  <si>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</si>
  <si>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</si>
  <si>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</si>
  <si>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</si>
  <si>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</si>
  <si>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</si>
  <si>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</si>
  <si>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</si>
  <si>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</si>
  <si>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</si>
  <si>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</si>
  <si>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</si>
  <si>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</si>
  <si>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</si>
  <si>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</si>
  <si>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</si>
  <si>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</si>
  <si>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</si>
  <si>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</si>
  <si>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</si>
  <si>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</si>
  <si>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</si>
  <si>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</si>
  <si>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</si>
  <si>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</si>
  <si>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</si>
  <si>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</si>
  <si>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</si>
  <si>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</si>
  <si>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</si>
  <si>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</si>
  <si>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</si>
  <si>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</si>
  <si>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</si>
  <si>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</si>
  <si>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</si>
  <si>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</si>
  <si>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</si>
  <si>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</si>
  <si>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</si>
  <si>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</si>
  <si>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</si>
  <si>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</si>
  <si>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</si>
  <si>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</si>
  <si>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</si>
  <si>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</si>
  <si>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</si>
  <si>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</si>
  <si>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</si>
  <si>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</si>
  <si>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</si>
  <si>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</si>
  <si>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</si>
  <si>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</si>
  <si>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</si>
  <si>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</si>
  <si>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</si>
  <si>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</si>
  <si>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</si>
  <si>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</si>
  <si>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</si>
  <si>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</si>
  <si>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</si>
  <si>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</si>
  <si>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</si>
  <si>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</si>
  <si>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</si>
  <si>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</si>
  <si>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</si>
  <si>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</si>
  <si>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</si>
  <si>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</si>
  <si>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</si>
  <si>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</si>
  <si>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</si>
  <si>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</si>
  <si>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</si>
  <si>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</si>
  <si>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</si>
  <si>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</si>
  <si>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</si>
  <si>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</si>
  <si>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</si>
  <si>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</si>
  <si>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</si>
  <si>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</si>
  <si>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</si>
  <si>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</si>
  <si>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</si>
  <si>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</si>
  <si>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</si>
  <si>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</si>
  <si>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</si>
  <si>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</si>
  <si>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</si>
  <si>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</si>
  <si>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</si>
  <si>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</si>
  <si>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</si>
  <si>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</si>
  <si>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</si>
  <si>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</si>
  <si>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</si>
  <si>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</si>
  <si>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</si>
  <si>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</si>
  <si>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</si>
  <si>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</si>
  <si>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</si>
  <si>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</si>
  <si>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</si>
  <si>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</si>
  <si>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</si>
  <si>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</si>
  <si>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</si>
  <si>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</si>
  <si>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</si>
  <si>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</si>
  <si>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</si>
  <si>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</si>
  <si>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</si>
  <si>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</si>
  <si>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</si>
  <si>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</si>
  <si>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</si>
  <si>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</si>
  <si>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</si>
  <si>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</si>
  <si>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</si>
  <si>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</si>
  <si>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</si>
  <si>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</si>
  <si>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</si>
  <si>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</si>
  <si>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</si>
  <si>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</si>
  <si>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</si>
  <si>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</si>
  <si>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</si>
  <si>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</si>
  <si>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</si>
  <si>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</si>
  <si>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</si>
  <si>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</si>
  <si>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</si>
  <si>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</si>
  <si>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</si>
  <si>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</si>
  <si>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</si>
  <si>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</si>
  <si>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</si>
  <si>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</si>
  <si>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</si>
  <si>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</si>
  <si>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</si>
  <si>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</si>
  <si>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</si>
  <si>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</si>
  <si>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</si>
  <si>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</si>
  <si>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</si>
  <si>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</si>
  <si>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</si>
  <si>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</si>
  <si>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</si>
  <si>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</si>
  <si>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</si>
  <si>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</si>
  <si>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</si>
  <si>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</si>
  <si>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</si>
  <si>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</si>
  <si>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</si>
  <si>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</si>
  <si>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</si>
  <si>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</si>
  <si>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</si>
  <si>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</si>
  <si>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</si>
  <si>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</si>
  <si>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</si>
  <si>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</si>
  <si>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</si>
  <si>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</si>
  <si>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</si>
  <si>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</si>
  <si>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</si>
  <si>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</si>
  <si>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</si>
  <si>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</si>
  <si>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</si>
  <si>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</si>
  <si>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</si>
  <si>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</si>
  <si>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</si>
  <si>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</si>
  <si>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</si>
  <si>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</si>
  <si>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</si>
  <si>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</si>
  <si>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</si>
  <si>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</si>
  <si>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</si>
  <si>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</si>
  <si>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</si>
  <si>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</si>
  <si>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</si>
  <si>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</si>
  <si>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</si>
  <si>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</si>
  <si>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</si>
  <si>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</si>
  <si>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</si>
  <si>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</si>
  <si>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</si>
  <si>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</si>
  <si>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</si>
  <si>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</si>
  <si>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</si>
  <si>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</si>
  <si>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</si>
  <si>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</si>
  <si>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</si>
  <si>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</si>
  <si>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</si>
  <si>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</si>
  <si>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</si>
  <si>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</si>
  <si>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</si>
  <si>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</si>
  <si>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</si>
  <si>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</si>
  <si>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</si>
  <si>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</si>
  <si>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</si>
  <si>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</si>
  <si>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</si>
  <si>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</si>
  <si>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</si>
  <si>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</si>
  <si>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</si>
  <si>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</si>
  <si>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</si>
  <si>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</si>
  <si>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</si>
  <si>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</si>
  <si>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</si>
  <si>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</si>
  <si>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</si>
  <si>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</si>
  <si>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</si>
  <si>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</si>
  <si>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</si>
  <si>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</si>
  <si>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</si>
  <si>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</si>
  <si>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</si>
  <si>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</si>
  <si>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</si>
  <si>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</si>
  <si>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</si>
  <si>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</si>
  <si>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</si>
  <si>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</si>
  <si>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</si>
  <si>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</si>
  <si>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</si>
  <si>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</si>
  <si>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</si>
  <si>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</si>
  <si>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</si>
  <si>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</si>
  <si>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</si>
  <si>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</si>
  <si>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</si>
  <si>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</si>
  <si>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</si>
  <si>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</si>
  <si>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</si>
  <si>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</si>
  <si>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</si>
  <si>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</si>
  <si>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</si>
  <si>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</si>
  <si>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</si>
  <si>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</si>
  <si>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</si>
  <si>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</si>
  <si>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</si>
  <si>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</si>
  <si>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</si>
  <si>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</si>
  <si>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</si>
  <si>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</si>
  <si>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</si>
  <si>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</si>
  <si>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</si>
  <si>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</si>
  <si>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</si>
  <si>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</si>
  <si>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</si>
  <si>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</si>
  <si>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</si>
  <si>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</si>
  <si>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</si>
  <si>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</si>
  <si>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</si>
  <si>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</si>
  <si>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</si>
  <si>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</si>
  <si>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</si>
  <si>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</si>
  <si>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</si>
  <si>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</si>
  <si>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</si>
  <si>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</si>
  <si>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</si>
  <si>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</si>
  <si>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</si>
  <si>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</si>
  <si>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</si>
  <si>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</si>
  <si>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</si>
  <si>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</si>
  <si>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</si>
  <si>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</si>
  <si>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</si>
  <si>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</si>
  <si>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</si>
  <si>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</si>
  <si>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</si>
  <si>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</si>
  <si>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</si>
  <si>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</si>
  <si>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</si>
  <si>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</si>
  <si>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</si>
  <si>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</si>
  <si>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</si>
  <si>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</si>
  <si>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</si>
  <si>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</si>
  <si>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</si>
  <si>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</si>
  <si>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</si>
  <si>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</si>
  <si>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</si>
  <si>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</si>
  <si>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</si>
  <si>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</si>
  <si>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</si>
  <si>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</si>
  <si>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</si>
  <si>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</si>
  <si>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</si>
  <si>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</si>
  <si>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</si>
  <si>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</si>
  <si>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</si>
  <si>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</si>
  <si>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</si>
  <si>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</si>
  <si>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</si>
  <si>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</si>
  <si>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</si>
  <si>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</si>
  <si>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</si>
  <si>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</si>
  <si>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</si>
  <si>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</si>
  <si>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</si>
  <si>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</si>
  <si>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</si>
  <si>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</si>
  <si>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</si>
  <si>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</si>
  <si>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</si>
  <si>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</si>
  <si>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</si>
  <si>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</si>
  <si>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</si>
  <si>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</si>
  <si>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</si>
  <si>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</si>
  <si>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</si>
  <si>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</si>
  <si>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</si>
  <si>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</si>
  <si>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</si>
  <si>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</si>
  <si>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</si>
  <si>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</si>
  <si>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</si>
  <si>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</si>
  <si>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</si>
  <si>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</si>
  <si>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</si>
  <si>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</si>
  <si>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</si>
  <si>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</si>
  <si>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</si>
  <si>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</si>
  <si>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</si>
  <si>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</si>
  <si>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</si>
  <si>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</si>
  <si>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</si>
  <si>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</si>
  <si>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</si>
  <si>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</si>
  <si>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</si>
  <si>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</si>
  <si>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</si>
  <si>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</si>
  <si>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</si>
  <si>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</si>
  <si>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</si>
  <si>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</si>
  <si>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</si>
  <si>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</si>
  <si>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</si>
  <si>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</si>
  <si>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</si>
  <si>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</si>
  <si>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</si>
  <si>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</si>
  <si>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</si>
  <si>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</si>
  <si>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</si>
  <si>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</si>
  <si>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</si>
  <si>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</si>
  <si>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</si>
  <si>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</si>
  <si>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</si>
  <si>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</si>
  <si>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</si>
  <si>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</si>
  <si>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</si>
  <si>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</si>
  <si>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</si>
  <si>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</si>
  <si>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</si>
  <si>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</si>
  <si>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</si>
  <si>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</si>
  <si>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</si>
  <si>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</si>
  <si>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</si>
  <si>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</si>
  <si>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</si>
  <si>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</si>
  <si>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</si>
  <si>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</si>
  <si>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</si>
  <si>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</si>
  <si>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</si>
  <si>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</si>
  <si>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</si>
  <si>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</si>
  <si>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</si>
  <si>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</si>
  <si>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</si>
  <si>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</si>
  <si>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</si>
  <si>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</si>
  <si>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</si>
  <si>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</si>
  <si>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</si>
  <si>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</si>
  <si>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</si>
  <si>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</si>
  <si>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</si>
  <si>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</si>
  <si>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</si>
  <si>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</si>
  <si>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</si>
  <si>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</si>
  <si>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</si>
  <si>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</si>
  <si>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</si>
  <si>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</si>
  <si>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</si>
  <si>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</si>
  <si>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</si>
  <si>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</si>
  <si>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</si>
  <si>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</si>
  <si>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</si>
  <si>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</si>
  <si>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</si>
  <si>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</si>
  <si>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</si>
  <si>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</si>
  <si>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</si>
  <si>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</si>
  <si>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</si>
  <si>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</si>
  <si>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</si>
  <si>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</si>
  <si>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</si>
  <si>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</si>
  <si>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</si>
  <si>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</si>
  <si>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</si>
  <si>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</si>
  <si>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</si>
  <si>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</si>
  <si>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</si>
  <si>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</si>
  <si>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</si>
  <si>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</si>
  <si>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</si>
  <si>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</si>
  <si>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</si>
  <si>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</si>
  <si>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</si>
  <si>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</si>
  <si>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</si>
  <si>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</si>
  <si>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</si>
  <si>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</si>
  <si>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</si>
  <si>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</si>
  <si>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</si>
  <si>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</si>
  <si>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</si>
  <si>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</si>
  <si>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</si>
  <si>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</si>
  <si>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</si>
  <si>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</si>
  <si>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</si>
  <si>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</si>
  <si>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</si>
  <si>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</si>
  <si>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</si>
  <si>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</si>
  <si>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</si>
  <si>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</si>
  <si>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</si>
  <si>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</si>
  <si>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</si>
  <si>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</si>
  <si>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</si>
  <si>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</si>
  <si>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</si>
  <si>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</si>
  <si>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</si>
  <si>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</si>
  <si>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</si>
  <si>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</si>
  <si>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</si>
  <si>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</si>
  <si>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</si>
  <si>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</si>
  <si>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</si>
  <si>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</si>
  <si>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</si>
  <si>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</si>
  <si>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</si>
  <si>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</si>
  <si>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</si>
  <si>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</si>
  <si>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</si>
  <si>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</si>
  <si>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</si>
  <si>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</si>
  <si>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</si>
  <si>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</si>
  <si>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</si>
  <si>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</si>
  <si>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</si>
  <si>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</si>
  <si>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</si>
  <si>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</si>
  <si>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</si>
  <si>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</si>
  <si>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</si>
  <si>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</si>
  <si>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</si>
  <si>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</si>
  <si>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</si>
  <si>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</si>
  <si>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</si>
  <si>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</si>
  <si>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</si>
  <si>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</si>
  <si>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</si>
  <si>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</si>
  <si>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</si>
  <si>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</si>
  <si>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</si>
  <si>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</si>
  <si>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</si>
  <si>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</si>
  <si>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</si>
  <si>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</si>
  <si>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</si>
  <si>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</si>
  <si>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</si>
  <si>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</si>
  <si>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</si>
  <si>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</si>
  <si>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</si>
  <si>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</si>
  <si>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</si>
  <si>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</si>
  <si>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</si>
  <si>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</si>
  <si>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</si>
  <si>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</si>
  <si>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</si>
  <si>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</si>
  <si>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</si>
  <si>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</si>
  <si>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</si>
  <si>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</si>
  <si>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</si>
  <si>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</si>
  <si>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</si>
  <si>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</si>
  <si>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</si>
  <si>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</si>
  <si>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</si>
  <si>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</si>
  <si>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</si>
  <si>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</si>
  <si>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</si>
  <si>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</si>
  <si>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</si>
  <si>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</si>
  <si>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</si>
  <si>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</si>
  <si>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</si>
  <si>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</si>
  <si>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</si>
  <si>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</si>
  <si>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</si>
  <si>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</si>
  <si>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</si>
  <si>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</si>
  <si>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</si>
  <si>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</si>
  <si>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</si>
  <si>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</si>
  <si>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</si>
  <si>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</si>
  <si>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</si>
  <si>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</si>
  <si>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</si>
  <si>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</si>
  <si>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</si>
  <si>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</si>
  <si>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</si>
  <si>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</si>
  <si>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</si>
  <si>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</si>
  <si>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</si>
  <si>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</si>
  <si>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</si>
  <si>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</si>
  <si>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</si>
  <si>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</si>
  <si>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</si>
  <si>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</si>
  <si>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</si>
  <si>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</si>
  <si>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</si>
  <si>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</si>
  <si>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</si>
  <si>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</si>
  <si>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</si>
  <si>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</si>
  <si>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</si>
  <si>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</si>
  <si>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</si>
  <si>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</si>
  <si>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</si>
  <si>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</si>
  <si>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</si>
  <si>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</si>
  <si>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</si>
  <si>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</si>
  <si>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</si>
  <si>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</si>
  <si>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</si>
  <si>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</si>
  <si>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</si>
  <si>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</si>
  <si>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</si>
  <si>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</si>
  <si>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</si>
  <si>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</si>
  <si>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</si>
  <si>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</si>
  <si>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</si>
  <si>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</si>
  <si>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</si>
  <si>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</si>
  <si>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</si>
  <si>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</si>
  <si>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</si>
  <si>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</si>
  <si>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</si>
  <si>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</si>
  <si>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</si>
  <si>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</si>
  <si>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</si>
  <si>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</si>
  <si>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</si>
  <si>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</si>
  <si>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</si>
  <si>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</si>
  <si>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</si>
  <si>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</si>
  <si>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</si>
  <si>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</si>
  <si>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</si>
  <si>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</si>
  <si>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</si>
  <si>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</si>
  <si>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</si>
  <si>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</si>
  <si>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</si>
  <si>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</si>
  <si>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</si>
  <si>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</si>
  <si>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</si>
  <si>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</si>
  <si>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</si>
  <si>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</si>
  <si>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</si>
  <si>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</si>
  <si>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</si>
  <si>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</si>
  <si>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</si>
  <si>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</si>
  <si>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</si>
  <si>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</si>
  <si>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</si>
  <si>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</si>
  <si>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</si>
  <si>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</si>
  <si>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</si>
  <si>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</si>
  <si>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</si>
  <si>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</si>
  <si>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</si>
  <si>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</si>
  <si>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</si>
  <si>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</si>
  <si>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</si>
  <si>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</si>
  <si>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</si>
  <si>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</si>
  <si>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</si>
  <si>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</si>
  <si>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</si>
  <si>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</si>
  <si>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</si>
  <si>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</si>
  <si>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</si>
  <si>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</si>
  <si>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</si>
  <si>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</si>
  <si>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</si>
  <si>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</si>
  <si>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</si>
  <si>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</si>
  <si>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</si>
  <si>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</si>
  <si>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</si>
  <si>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</si>
  <si>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</si>
  <si>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</si>
  <si>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</si>
  <si>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</si>
  <si>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</si>
  <si>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</si>
  <si>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</si>
  <si>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</si>
  <si>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</si>
  <si>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</si>
  <si>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</si>
  <si>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</si>
  <si>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</si>
  <si>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</si>
  <si>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</si>
  <si>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</si>
  <si>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</si>
  <si>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</si>
  <si>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</si>
  <si>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</si>
  <si>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</si>
  <si>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</si>
  <si>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</si>
  <si>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</si>
  <si>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</si>
  <si>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</si>
  <si>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</si>
  <si>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</si>
  <si>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</si>
  <si>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</si>
  <si>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</si>
  <si>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</si>
  <si>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</si>
  <si>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</si>
  <si>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</si>
  <si>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</si>
  <si>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</si>
  <si>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</si>
  <si>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</si>
  <si>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</si>
  <si>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</si>
  <si>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</si>
  <si>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</si>
  <si>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</si>
  <si>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</si>
  <si>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</si>
  <si>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</si>
  <si>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</si>
  <si>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</si>
  <si>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</si>
  <si>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</si>
  <si>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</si>
  <si>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</si>
  <si>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</si>
  <si>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</si>
  <si>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</si>
  <si>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</si>
  <si>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</si>
  <si>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</si>
  <si>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</si>
  <si>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</si>
  <si>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</si>
  <si>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</si>
  <si>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</si>
  <si>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</si>
  <si>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</si>
  <si>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</si>
  <si>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</si>
  <si>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</si>
  <si>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</si>
  <si>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</si>
  <si>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</si>
  <si>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</si>
  <si>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</si>
  <si>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</si>
  <si>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</si>
  <si>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</si>
  <si>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</si>
  <si>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</si>
  <si>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</si>
  <si>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</si>
  <si>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</si>
  <si>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</si>
  <si>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</si>
  <si>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</si>
  <si>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</si>
  <si>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</si>
  <si>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</si>
  <si>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</si>
  <si>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</si>
  <si>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</si>
  <si>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</si>
  <si>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</si>
  <si>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</si>
  <si>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</si>
  <si>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</si>
  <si>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</si>
  <si>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</si>
  <si>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</si>
  <si>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</si>
  <si>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</si>
  <si>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</si>
  <si>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</si>
  <si>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</si>
  <si>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</si>
  <si>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</si>
  <si>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</si>
  <si>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</si>
  <si>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</si>
  <si>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</si>
  <si>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</si>
  <si>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</si>
  <si>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</si>
  <si>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</si>
  <si>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</si>
  <si>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</si>
  <si>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</si>
  <si>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</si>
  <si>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</si>
  <si>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</si>
  <si>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</si>
  <si>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</si>
  <si>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</si>
  <si>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</si>
  <si>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</si>
  <si>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</si>
  <si>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</si>
  <si>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</si>
  <si>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</si>
  <si>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</si>
  <si>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</si>
  <si>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</si>
  <si>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</si>
  <si>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</si>
  <si>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</si>
  <si>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</si>
  <si>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</si>
  <si>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</si>
  <si>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</si>
  <si>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</si>
  <si>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</si>
  <si>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</si>
  <si>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</si>
  <si>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</si>
  <si>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</si>
  <si>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</si>
  <si>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</si>
  <si>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</si>
  <si>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</si>
  <si>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</si>
  <si>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</si>
  <si>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</si>
  <si>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</si>
  <si>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</si>
  <si>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</si>
  <si>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</si>
  <si>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</si>
  <si>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</si>
  <si>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</si>
  <si>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</si>
  <si>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</si>
  <si>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</si>
  <si>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</si>
  <si>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</si>
  <si>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</si>
  <si>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</si>
  <si>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</si>
  <si>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</si>
  <si>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</si>
  <si>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</si>
  <si>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</si>
  <si>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</si>
  <si>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</si>
  <si>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</si>
  <si>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</si>
  <si>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</si>
  <si>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</si>
  <si>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</si>
  <si>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</si>
  <si>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</si>
  <si>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</si>
  <si>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</si>
  <si>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</si>
  <si>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</si>
  <si>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</si>
  <si>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</si>
  <si>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</si>
  <si>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</si>
  <si>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</si>
  <si>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</si>
  <si>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</si>
  <si>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</si>
  <si>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</si>
  <si>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</si>
  <si>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</si>
  <si>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</si>
  <si>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</si>
  <si>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</si>
  <si>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</si>
  <si>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</si>
  <si>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</si>
  <si>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</si>
  <si>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</si>
  <si>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</si>
  <si>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</si>
  <si>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</si>
  <si>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</si>
  <si>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</si>
  <si>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</si>
  <si>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</si>
  <si>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</si>
  <si>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</si>
  <si>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</si>
  <si>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</si>
  <si>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</si>
  <si>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</si>
  <si>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</si>
  <si>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</si>
  <si>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</si>
  <si>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</si>
  <si>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</si>
  <si>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</si>
  <si>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</si>
  <si>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</si>
  <si>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</si>
  <si>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</si>
  <si>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</si>
  <si>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</si>
  <si>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</si>
  <si>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</si>
  <si>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</si>
  <si>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</si>
  <si>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</si>
  <si>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</si>
  <si>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</si>
  <si>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</si>
  <si>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</si>
  <si>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</si>
  <si>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</si>
  <si>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</si>
  <si>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</si>
  <si>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</si>
  <si>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</si>
  <si>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</si>
  <si>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</si>
  <si>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</si>
  <si>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</si>
  <si>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</si>
  <si>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</si>
  <si>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</si>
  <si>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</si>
  <si>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</si>
  <si>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</si>
  <si>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</si>
  <si>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</si>
  <si>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</si>
  <si>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</si>
  <si>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</si>
  <si>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</si>
  <si>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</si>
  <si>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</si>
  <si>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</si>
  <si>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</si>
  <si>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</si>
  <si>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</si>
  <si>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</si>
  <si>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</si>
  <si>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</si>
  <si>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</si>
  <si>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</si>
  <si>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</si>
  <si>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</si>
  <si>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</si>
  <si>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</si>
  <si>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</si>
  <si>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</si>
  <si>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</si>
  <si>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</si>
  <si>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</si>
  <si>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</si>
  <si>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</si>
  <si>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</si>
  <si>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</si>
  <si>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</si>
  <si>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</si>
  <si>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</si>
  <si>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</si>
  <si>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</si>
  <si>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</si>
  <si>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</si>
  <si>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</si>
  <si>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</si>
  <si>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</si>
  <si>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</si>
  <si>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</si>
  <si>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</si>
  <si>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</si>
  <si>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</si>
  <si>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</si>
  <si>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</si>
  <si>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</si>
  <si>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</si>
  <si>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</si>
  <si>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</si>
  <si>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</si>
  <si>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</si>
  <si>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</si>
  <si>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</si>
  <si>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</si>
  <si>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</si>
  <si>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</si>
  <si>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</si>
  <si>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</si>
  <si>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</si>
  <si>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</si>
  <si>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</si>
  <si>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</si>
  <si>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</si>
  <si>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</si>
  <si>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</si>
  <si>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</si>
  <si>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</si>
  <si>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</si>
  <si>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</si>
  <si>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</si>
  <si>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</si>
  <si>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</si>
  <si>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</si>
  <si>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</si>
  <si>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</si>
  <si>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</si>
  <si>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</si>
  <si>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</si>
  <si>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</si>
  <si>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</si>
  <si>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</si>
  <si>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</si>
  <si>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</si>
  <si>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</si>
  <si>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</si>
  <si>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</si>
  <si>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</si>
  <si>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</si>
  <si>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</si>
  <si>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</si>
  <si>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</si>
  <si>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</si>
  <si>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</si>
  <si>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</si>
  <si>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</si>
  <si>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</si>
  <si>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</si>
  <si>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</si>
  <si>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</si>
  <si>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</si>
  <si>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</si>
  <si>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</si>
  <si>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</si>
  <si>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</si>
  <si>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</si>
  <si>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</si>
  <si>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</si>
  <si>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</si>
  <si>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</si>
  <si>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</si>
  <si>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</si>
  <si>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</si>
  <si>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</si>
  <si>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</si>
  <si>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</si>
  <si>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</si>
  <si>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</si>
  <si>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</si>
  <si>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</si>
  <si>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</si>
  <si>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</si>
  <si>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</si>
  <si>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</si>
  <si>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</si>
  <si>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</si>
  <si>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</si>
  <si>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</si>
  <si>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</si>
  <si>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</si>
  <si>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</si>
  <si>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</si>
  <si>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</si>
  <si>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</si>
  <si>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</si>
  <si>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</si>
  <si>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</si>
  <si>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</si>
  <si>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</si>
  <si>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</si>
  <si>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</si>
  <si>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</si>
  <si>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</si>
  <si>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</si>
  <si>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</si>
  <si>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</si>
  <si>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</si>
  <si>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</si>
  <si>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</si>
  <si>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</si>
  <si>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</si>
  <si>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</si>
  <si>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</si>
  <si>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</si>
  <si>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</si>
  <si>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</si>
  <si>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</si>
  <si>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</si>
  <si>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</si>
  <si>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</si>
  <si>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</si>
  <si>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</si>
  <si>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</si>
  <si>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</si>
  <si>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</si>
  <si>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</si>
  <si>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</si>
  <si>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</si>
  <si>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</si>
  <si>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</si>
  <si>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</si>
  <si>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</si>
  <si>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</si>
  <si>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</si>
  <si>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</si>
  <si>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</si>
  <si>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</si>
  <si>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</si>
  <si>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</si>
  <si>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</si>
  <si>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</si>
  <si>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</si>
  <si>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</si>
  <si>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</si>
  <si>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</si>
  <si>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</si>
  <si>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</si>
  <si>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</si>
  <si>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</si>
  <si>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</si>
  <si>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</si>
  <si>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</si>
  <si>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</si>
  <si>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</si>
  <si>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</si>
  <si>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</si>
  <si>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</si>
  <si>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</si>
  <si>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</si>
  <si>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</si>
  <si>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</si>
  <si>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</si>
  <si>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</si>
  <si>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</si>
  <si>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</si>
  <si>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</si>
  <si>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</si>
  <si>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</si>
  <si>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</si>
  <si>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</si>
  <si>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</si>
  <si>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</si>
  <si>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</si>
  <si>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</si>
  <si>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</si>
  <si>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</si>
  <si>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</si>
  <si>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</si>
  <si>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</si>
  <si>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</si>
  <si>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</si>
  <si>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</si>
  <si>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</si>
  <si>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</si>
  <si>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</si>
  <si>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</si>
  <si>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</si>
  <si>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</si>
  <si>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</si>
  <si>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</si>
  <si>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</si>
  <si>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</si>
  <si>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</si>
  <si>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</si>
  <si>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</si>
  <si>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</si>
  <si>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</si>
  <si>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</si>
  <si>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</si>
  <si>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</si>
  <si>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</si>
  <si>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</si>
  <si>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</si>
  <si>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</si>
  <si>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</si>
  <si>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</si>
  <si>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</si>
  <si>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</si>
  <si>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</si>
  <si>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</si>
  <si>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</si>
  <si>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</si>
  <si>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</si>
  <si>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</si>
  <si>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</si>
  <si>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</si>
  <si>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</si>
  <si>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</si>
  <si>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</si>
  <si>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</si>
  <si>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</si>
  <si>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</si>
  <si>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</si>
  <si>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</si>
  <si>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</si>
  <si>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</si>
  <si>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</si>
  <si>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</si>
  <si>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</si>
  <si>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</si>
  <si>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</si>
  <si>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</si>
  <si>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</si>
  <si>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</si>
  <si>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</si>
  <si>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</si>
  <si>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</si>
  <si>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</si>
  <si>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</si>
  <si>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</si>
  <si>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</si>
  <si>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</si>
  <si>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</si>
  <si>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</si>
  <si>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</si>
  <si>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</si>
  <si>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</si>
  <si>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</si>
  <si>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</si>
  <si>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</si>
  <si>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</si>
  <si>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</si>
  <si>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</si>
  <si>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</si>
  <si>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</si>
  <si>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</si>
  <si>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</si>
  <si>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</si>
  <si>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</si>
  <si>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</si>
  <si>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</si>
  <si>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</si>
  <si>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</si>
  <si>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</si>
  <si>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</si>
  <si>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</si>
  <si>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</si>
  <si>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</si>
  <si>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</si>
  <si>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</si>
  <si>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</si>
  <si>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</si>
  <si>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</si>
  <si>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</si>
  <si>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</si>
  <si>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</si>
  <si>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</si>
  <si>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</si>
  <si>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</si>
  <si>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</si>
  <si>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</si>
  <si>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</si>
  <si>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</si>
  <si>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</si>
  <si>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</si>
  <si>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</si>
  <si>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</si>
  <si>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</si>
  <si>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</si>
  <si>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</si>
  <si>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</si>
  <si>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</si>
  <si>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</si>
  <si>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</si>
  <si>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</si>
  <si>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</si>
  <si>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</si>
  <si>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</si>
  <si>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</si>
  <si>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</si>
  <si>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</si>
  <si>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</si>
  <si>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</si>
  <si>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</si>
  <si>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</si>
  <si>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</si>
  <si>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</si>
  <si>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</si>
  <si>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</si>
  <si>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</si>
  <si>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</si>
  <si>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</si>
  <si>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</si>
  <si>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</si>
  <si>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</si>
  <si>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</si>
  <si>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</si>
  <si>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</si>
  <si>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</si>
  <si>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</si>
  <si>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</si>
  <si>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</si>
  <si>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</si>
  <si>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</si>
  <si>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</si>
  <si>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</si>
  <si>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</si>
  <si>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</si>
  <si>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</si>
  <si>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</si>
  <si>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</si>
  <si>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</si>
  <si>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</si>
  <si>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</si>
  <si>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</si>
  <si>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</si>
  <si>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</si>
  <si>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</si>
  <si>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</si>
  <si>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</si>
  <si>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</si>
  <si>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</si>
  <si>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</si>
  <si>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</si>
  <si>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</si>
  <si>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</si>
  <si>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</si>
  <si>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</si>
  <si>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</si>
  <si>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</si>
  <si>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</si>
  <si>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</si>
  <si>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</si>
  <si>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</si>
  <si>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</si>
  <si>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</si>
  <si>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</si>
  <si>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</si>
  <si>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</si>
  <si>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</si>
  <si>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</si>
  <si>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</si>
  <si>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</si>
  <si>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</si>
  <si>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</si>
  <si>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</si>
  <si>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</si>
  <si>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</si>
  <si>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</si>
  <si>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</si>
  <si>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</si>
  <si>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</si>
  <si>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</si>
  <si>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</si>
  <si>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</si>
  <si>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</si>
  <si>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</si>
  <si>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</si>
  <si>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</si>
  <si>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</si>
  <si>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</si>
  <si>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</si>
  <si>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</si>
  <si>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</si>
  <si>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</si>
  <si>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</si>
  <si>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</si>
  <si>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</si>
  <si>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</si>
  <si>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</si>
  <si>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</si>
  <si>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</si>
  <si>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</si>
  <si>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</si>
  <si>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</si>
  <si>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</si>
  <si>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</si>
  <si>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</si>
  <si>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</si>
  <si>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</si>
  <si>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</si>
  <si>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</si>
  <si>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</si>
  <si>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</si>
  <si>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</si>
  <si>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</si>
  <si>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</si>
  <si>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</si>
  <si>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</si>
  <si>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</si>
  <si>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</si>
  <si>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</si>
  <si>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</si>
  <si>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</si>
  <si>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</si>
  <si>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</si>
  <si>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</si>
  <si>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</si>
  <si>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</si>
  <si>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</si>
  <si>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</si>
  <si>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</si>
  <si>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</si>
  <si>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</si>
  <si>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</si>
  <si>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</si>
  <si>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</si>
  <si>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</si>
  <si>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</si>
  <si>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</si>
  <si>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</si>
  <si>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</si>
  <si>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</si>
  <si>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</si>
  <si>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</si>
  <si>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</si>
  <si>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</si>
  <si>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</si>
  <si>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</si>
  <si>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</si>
  <si>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</si>
  <si>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</si>
  <si>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</si>
  <si>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</si>
  <si>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</si>
  <si>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</si>
  <si>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</si>
  <si>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</si>
  <si>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</si>
  <si>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</si>
  <si>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</si>
  <si>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</si>
  <si>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</si>
  <si>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</si>
  <si>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</si>
  <si>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</si>
  <si>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</si>
  <si>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</si>
  <si>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</si>
  <si>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</si>
  <si>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</si>
  <si>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</si>
  <si>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</si>
  <si>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</si>
  <si>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</si>
  <si>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</si>
  <si>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</si>
  <si>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</si>
  <si>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</si>
  <si>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</si>
  <si>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</si>
  <si>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</si>
  <si>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</si>
  <si>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</si>
  <si>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</si>
  <si>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</si>
  <si>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</si>
  <si>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</si>
  <si>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</si>
  <si>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</si>
  <si>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</si>
  <si>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</si>
  <si>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</si>
  <si>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</si>
  <si>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</si>
  <si>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</si>
  <si>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</si>
  <si>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</si>
  <si>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</si>
  <si>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</si>
  <si>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</si>
  <si>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</si>
  <si>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</si>
  <si>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</si>
  <si>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</si>
  <si>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</si>
  <si>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</si>
  <si>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</si>
  <si>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</si>
  <si>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</si>
  <si>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</si>
  <si>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</si>
  <si>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</si>
  <si>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</si>
  <si>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</si>
  <si>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</si>
  <si>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</si>
  <si>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</si>
  <si>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</si>
  <si>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</si>
  <si>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</si>
  <si>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</si>
  <si>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</si>
  <si>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</si>
  <si>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</si>
  <si>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</si>
  <si>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</si>
  <si>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</si>
  <si>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</si>
  <si>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</si>
  <si>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</si>
  <si>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</si>
  <si>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</si>
  <si>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</si>
  <si>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</si>
  <si>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</si>
  <si>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</si>
  <si>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</si>
  <si>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</si>
  <si>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</si>
  <si>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</si>
  <si>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</si>
  <si>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</si>
  <si>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</si>
  <si>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</si>
  <si>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</si>
  <si>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</si>
  <si>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</si>
  <si>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</si>
  <si>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</si>
  <si>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</si>
  <si>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</si>
  <si>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</si>
  <si>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</si>
  <si>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</si>
  <si>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</si>
  <si>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</si>
  <si>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</si>
  <si>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</si>
  <si>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</si>
  <si>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</si>
  <si>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</si>
  <si>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</si>
  <si>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</si>
  <si>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</si>
  <si>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</si>
  <si>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</si>
  <si>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</si>
  <si>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</si>
  <si>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</si>
  <si>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</si>
  <si>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</si>
  <si>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</si>
  <si>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</si>
  <si>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</si>
  <si>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</si>
  <si>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</si>
  <si>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</si>
  <si>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</si>
  <si>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</si>
  <si>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</si>
  <si>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</si>
  <si>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</si>
  <si>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</si>
  <si>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</si>
  <si>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</si>
  <si>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</si>
  <si>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</si>
  <si>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</si>
  <si>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</si>
  <si>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</si>
  <si>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</si>
  <si>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</si>
  <si>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</si>
  <si>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</si>
  <si>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</si>
  <si>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</si>
  <si>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</si>
  <si>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</si>
  <si>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</si>
  <si>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</si>
  <si>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</si>
  <si>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</si>
  <si>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</si>
  <si>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</si>
  <si>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</si>
  <si>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</si>
  <si>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</si>
  <si>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</si>
  <si>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</si>
  <si>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</si>
  <si>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</si>
  <si>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</si>
  <si>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</si>
  <si>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</si>
  <si>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</si>
  <si>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</si>
  <si>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</si>
  <si>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</si>
  <si>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</si>
  <si>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</si>
  <si>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</si>
  <si>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</si>
  <si>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</si>
  <si>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</si>
  <si>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</si>
  <si>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</si>
  <si>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</si>
  <si>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</si>
  <si>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</si>
  <si>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</si>
  <si>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</si>
  <si>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</si>
  <si>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</si>
  <si>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</si>
  <si>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</si>
  <si>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</si>
  <si>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</si>
  <si>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</si>
  <si>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</si>
  <si>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</si>
  <si>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</si>
  <si>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</si>
  <si>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</si>
  <si>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</si>
  <si>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</si>
  <si>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</si>
  <si>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</si>
  <si>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</si>
  <si>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</si>
  <si>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</si>
  <si>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</si>
  <si>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</si>
  <si>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</si>
  <si>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</si>
  <si>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</si>
  <si>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</si>
  <si>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</si>
  <si>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</si>
  <si>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</si>
  <si>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</si>
  <si>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</si>
  <si>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</si>
  <si>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</si>
  <si>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</si>
  <si>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</si>
  <si>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</si>
  <si>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</si>
  <si>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</si>
  <si>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</si>
  <si>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</si>
  <si>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</si>
  <si>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</si>
  <si>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</si>
  <si>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</si>
  <si>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</si>
  <si>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</si>
  <si>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</si>
  <si>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</si>
  <si>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</si>
  <si>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</si>
  <si>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</si>
  <si>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</si>
  <si>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</si>
  <si>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</si>
  <si>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</si>
  <si>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</si>
  <si>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</si>
  <si>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</si>
  <si>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</si>
  <si>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</si>
  <si>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</si>
  <si>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</si>
  <si>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</si>
  <si>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</si>
  <si>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</si>
  <si>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</si>
  <si>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</si>
  <si>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</si>
  <si>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</si>
  <si>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</si>
  <si>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</si>
  <si>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</si>
  <si>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</si>
  <si>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</si>
  <si>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</si>
  <si>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</si>
  <si>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</si>
  <si>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</si>
  <si>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</si>
  <si>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</si>
  <si>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</si>
  <si>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</si>
  <si>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</si>
  <si>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</si>
  <si>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</si>
  <si>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</si>
  <si>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</si>
  <si>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</si>
  <si>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</si>
  <si>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</si>
  <si>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</si>
  <si>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</si>
  <si>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</si>
  <si>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</si>
  <si>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</si>
  <si>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</si>
  <si>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</si>
  <si>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</si>
  <si>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</si>
  <si>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</si>
  <si>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</si>
  <si>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</si>
  <si>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</si>
  <si>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</si>
  <si>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</si>
  <si>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</si>
  <si>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</si>
  <si>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</si>
  <si>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</si>
  <si>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</si>
  <si>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</si>
  <si>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</si>
  <si>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</si>
  <si>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</si>
  <si>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</si>
  <si>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</si>
  <si>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</si>
  <si>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</si>
  <si>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</si>
  <si>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</si>
  <si>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</si>
  <si>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</si>
  <si>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</si>
  <si>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</si>
  <si>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</si>
  <si>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</si>
  <si>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</si>
  <si>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</si>
  <si>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</si>
  <si>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</si>
  <si>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</si>
  <si>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</si>
  <si>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</si>
  <si>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</si>
  <si>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</si>
  <si>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</si>
  <si>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</si>
  <si>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</si>
  <si>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</si>
  <si>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</si>
  <si>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</si>
  <si>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</si>
  <si>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</si>
  <si>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</si>
  <si>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</si>
  <si>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</si>
  <si>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</si>
  <si>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</si>
  <si>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</si>
  <si>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</si>
  <si>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</si>
  <si>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</si>
  <si>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</si>
  <si>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</si>
  <si>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</si>
  <si>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</si>
  <si>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</si>
  <si>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</si>
  <si>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</si>
  <si>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</si>
  <si>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</si>
  <si>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</si>
  <si>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</si>
  <si>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</si>
  <si>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</si>
  <si>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</si>
  <si>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</si>
  <si>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</si>
  <si>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</si>
  <si>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</si>
  <si>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</si>
  <si>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</si>
  <si>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</si>
  <si>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</si>
  <si>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</si>
  <si>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</si>
  <si>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</si>
  <si>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</si>
  <si>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</si>
  <si>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</si>
  <si>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</si>
  <si>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</si>
  <si>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</si>
  <si>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</si>
  <si>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</si>
  <si>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</si>
  <si>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</si>
  <si>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</si>
  <si>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</si>
  <si>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</si>
  <si>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</si>
  <si>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</si>
  <si>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</si>
  <si>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</si>
  <si>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</si>
  <si>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</si>
  <si>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</si>
  <si>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</si>
  <si>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</si>
  <si>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</si>
  <si>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</si>
  <si>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</si>
  <si>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</si>
  <si>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</si>
  <si>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</si>
  <si>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</si>
  <si>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</si>
  <si>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</si>
  <si>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</si>
  <si>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</si>
  <si>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</si>
  <si>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</si>
  <si>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</si>
  <si>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</si>
  <si>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</si>
  <si>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</si>
  <si>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</si>
  <si>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</si>
  <si>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</si>
  <si>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</si>
  <si>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</si>
  <si>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</si>
  <si>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</si>
  <si>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</si>
  <si>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</si>
  <si>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</si>
  <si>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</si>
  <si>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</si>
  <si>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</si>
  <si>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</si>
  <si>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</si>
  <si>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</si>
  <si>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</si>
  <si>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</si>
  <si>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</si>
  <si>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</si>
  <si>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</si>
  <si>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</si>
  <si>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</si>
  <si>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</si>
  <si>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</si>
  <si>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</si>
  <si>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</si>
  <si>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</si>
  <si>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</si>
  <si>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</si>
  <si>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</si>
  <si>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</si>
  <si>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</si>
  <si>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</si>
  <si>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</si>
  <si>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</si>
  <si>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</si>
  <si>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</si>
  <si>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</si>
  <si>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</si>
  <si>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</si>
  <si>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</si>
  <si>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</si>
  <si>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</si>
  <si>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</si>
  <si>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</si>
  <si>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</si>
  <si>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</si>
  <si>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</si>
  <si>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</si>
  <si>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</si>
  <si>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</si>
  <si>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</si>
  <si>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</si>
  <si>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</si>
  <si>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</si>
  <si>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</si>
  <si>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</si>
  <si>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</si>
  <si>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</si>
  <si>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</si>
  <si>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</si>
  <si>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</si>
  <si>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</si>
  <si>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</si>
  <si>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</si>
  <si>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</si>
  <si>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</si>
  <si>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</si>
  <si>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</si>
  <si>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</si>
  <si>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</si>
  <si>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</si>
  <si>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</si>
  <si>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</si>
  <si>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</si>
  <si>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</si>
  <si>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</si>
  <si>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</si>
  <si>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</si>
  <si>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</si>
  <si>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</si>
  <si>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</si>
  <si>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</si>
  <si>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</si>
  <si>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</si>
  <si>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</si>
  <si>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</si>
  <si>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</si>
  <si>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</si>
  <si>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</si>
  <si>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</si>
  <si>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</si>
  <si>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</si>
  <si>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</si>
  <si>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</si>
  <si>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</si>
  <si>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</si>
  <si>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</si>
  <si>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</si>
  <si>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</si>
  <si>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</si>
  <si>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</si>
  <si>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</si>
  <si>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</si>
  <si>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</si>
  <si>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</si>
  <si>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</si>
  <si>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</si>
  <si>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</si>
  <si>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</si>
  <si>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</si>
  <si>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</si>
  <si>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</si>
  <si>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</si>
  <si>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</si>
  <si>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</si>
  <si>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</si>
  <si>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</si>
  <si>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</si>
  <si>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</si>
  <si>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</si>
  <si>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</si>
  <si>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</si>
  <si>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</si>
  <si>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</si>
  <si>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</si>
  <si>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</si>
  <si>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</si>
  <si>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</si>
  <si>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</si>
  <si>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</si>
  <si>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</si>
  <si>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</si>
  <si>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</si>
  <si>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</si>
  <si>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</si>
  <si>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</si>
  <si>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</si>
  <si>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</si>
  <si>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</si>
  <si>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</si>
  <si>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</si>
  <si>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</si>
  <si>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</si>
  <si>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</si>
  <si>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</si>
  <si>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</si>
  <si>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</si>
  <si>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</si>
  <si>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</si>
  <si>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</si>
  <si>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</si>
  <si>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</si>
  <si>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</si>
  <si>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</si>
  <si>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</si>
  <si>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</si>
  <si>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</si>
  <si>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</si>
  <si>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</si>
  <si>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</si>
  <si>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</si>
  <si>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</si>
  <si>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</si>
  <si>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</si>
  <si>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</si>
  <si>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</si>
  <si>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</si>
  <si>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</si>
  <si>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</si>
  <si>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</si>
  <si>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</si>
  <si>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</si>
  <si>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</si>
  <si>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</si>
  <si>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</si>
  <si>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</si>
  <si>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</si>
  <si>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</si>
  <si>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</si>
  <si>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</si>
  <si>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</si>
  <si>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</si>
  <si>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</si>
  <si>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</si>
  <si>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</si>
  <si>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</si>
  <si>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</si>
  <si>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</si>
  <si>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</si>
  <si>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</si>
  <si>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</si>
  <si>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</si>
  <si>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</si>
  <si>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</si>
  <si>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</si>
  <si>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</si>
  <si>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</si>
  <si>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</si>
  <si>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</si>
  <si>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</si>
  <si>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</si>
  <si>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</si>
  <si>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</si>
  <si>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</si>
  <si>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</si>
  <si>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</si>
  <si>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</si>
  <si>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</si>
  <si>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</si>
  <si>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</si>
  <si>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</si>
  <si>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</si>
  <si>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</si>
  <si>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</si>
  <si>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</si>
  <si>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</si>
  <si>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</si>
  <si>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</si>
  <si>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</si>
  <si>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</si>
  <si>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</si>
  <si>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</si>
  <si>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</si>
  <si>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</si>
  <si>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</si>
  <si>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</si>
  <si>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</si>
  <si>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</si>
  <si>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</si>
  <si>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</si>
  <si>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</si>
  <si>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</si>
  <si>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</si>
  <si>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</si>
  <si>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</si>
  <si>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</si>
  <si>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</si>
  <si>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</si>
  <si>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</si>
  <si>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</si>
  <si>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</si>
  <si>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</si>
  <si>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</si>
  <si>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</si>
  <si>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</si>
  <si>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</si>
  <si>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</si>
  <si>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</si>
  <si>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</si>
  <si>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</si>
  <si>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</si>
  <si>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</si>
  <si>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</si>
  <si>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</si>
  <si>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</si>
  <si>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</si>
  <si>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</si>
  <si>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</si>
  <si>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</si>
  <si>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</si>
  <si>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</si>
  <si>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</si>
  <si>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</si>
  <si>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</si>
  <si>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</si>
  <si>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</si>
  <si>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</si>
  <si>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</si>
  <si>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</si>
  <si>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</si>
  <si>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</si>
  <si>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</si>
  <si>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</si>
  <si>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</si>
  <si>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</si>
  <si>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</si>
  <si>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</si>
  <si>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</si>
  <si>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</si>
  <si>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</si>
  <si>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</si>
  <si>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</si>
  <si>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</si>
  <si>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</si>
  <si>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</si>
  <si>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</si>
  <si>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</si>
  <si>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</si>
  <si>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</si>
  <si>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</si>
  <si>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</si>
  <si>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</si>
  <si>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</si>
  <si>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</si>
  <si>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</si>
  <si>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</si>
  <si>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</si>
  <si>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</si>
  <si>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</si>
  <si>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</si>
  <si>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</si>
  <si>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</si>
  <si>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</si>
  <si>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</si>
  <si>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</si>
  <si>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</si>
  <si>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</si>
  <si>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</si>
  <si>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</si>
  <si>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</si>
  <si>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</si>
  <si>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</si>
  <si>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</si>
  <si>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</si>
  <si>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</si>
  <si>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</si>
  <si>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</si>
  <si>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</si>
  <si>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</si>
  <si>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</si>
  <si>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</si>
  <si>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</si>
  <si>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</si>
  <si>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</si>
  <si>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</si>
  <si>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</si>
  <si>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</si>
  <si>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</si>
  <si>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</si>
  <si>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</si>
  <si>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</si>
  <si>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</si>
  <si>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</si>
  <si>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</si>
  <si>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</si>
  <si>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</si>
  <si>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</si>
  <si>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</si>
  <si>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</si>
  <si>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</si>
  <si>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</si>
  <si>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</si>
  <si>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</si>
  <si>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</si>
  <si>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</si>
  <si>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</si>
  <si>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</si>
  <si>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</si>
  <si>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</si>
  <si>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</si>
  <si>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</si>
  <si>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</si>
  <si>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</si>
  <si>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</si>
  <si>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</si>
  <si>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</si>
  <si>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</si>
  <si>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</si>
  <si>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</si>
  <si>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</si>
  <si>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</si>
  <si>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</si>
  <si>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</si>
  <si>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</si>
  <si>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</si>
  <si>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</si>
  <si>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</si>
  <si>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</si>
  <si>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</si>
  <si>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</si>
  <si>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</si>
  <si>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</si>
  <si>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</si>
  <si>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</si>
  <si>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</si>
  <si>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</si>
  <si>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</si>
  <si>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</si>
  <si>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</si>
  <si>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</si>
  <si>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</si>
  <si>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</si>
  <si>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</si>
  <si>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</si>
  <si>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</si>
  <si>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</si>
  <si>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</si>
  <si>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</si>
  <si>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</si>
  <si>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</si>
  <si>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</si>
  <si>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</si>
  <si>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</si>
  <si>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</si>
  <si>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</si>
  <si>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</si>
  <si>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</si>
  <si>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</si>
  <si>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</si>
  <si>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</si>
  <si>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</si>
  <si>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</si>
  <si>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</si>
  <si>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</si>
  <si>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</si>
  <si>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</si>
  <si>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</si>
  <si>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</si>
  <si>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</si>
  <si>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</si>
  <si>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</si>
  <si>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</si>
  <si>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</si>
  <si>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</si>
  <si>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</si>
  <si>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</si>
  <si>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</si>
  <si>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</si>
  <si>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</si>
  <si>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</si>
  <si>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</si>
  <si>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</si>
  <si>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</si>
  <si>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</si>
  <si>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</si>
  <si>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</si>
  <si>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</si>
  <si>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</si>
  <si>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</si>
  <si>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</si>
  <si>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</si>
  <si>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</si>
  <si>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</si>
  <si>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</si>
  <si>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</si>
  <si>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</si>
  <si>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</si>
  <si>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</si>
  <si>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</si>
  <si>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</si>
  <si>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</si>
  <si>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</si>
  <si>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</si>
  <si>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</si>
  <si>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</si>
  <si>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</si>
  <si>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</si>
  <si>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</si>
  <si>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</si>
  <si>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</si>
  <si>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</si>
  <si>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</si>
  <si>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</si>
  <si>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</si>
  <si>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</si>
  <si>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</si>
  <si>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</si>
  <si>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</si>
  <si>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</si>
  <si>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</si>
  <si>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</si>
  <si>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</si>
  <si>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</si>
  <si>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</si>
  <si>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</si>
  <si>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</si>
  <si>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</si>
  <si>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</si>
  <si>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</si>
  <si>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</si>
  <si>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</si>
  <si>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</si>
  <si>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</si>
  <si>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</si>
  <si>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</si>
  <si>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</si>
  <si>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</si>
  <si>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</si>
  <si>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</si>
  <si>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</si>
  <si>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</si>
  <si>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</si>
  <si>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</si>
  <si>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</si>
  <si>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</si>
  <si>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</si>
  <si>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</si>
  <si>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</si>
  <si>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</si>
  <si>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</si>
  <si>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</si>
  <si>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</si>
  <si>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</si>
  <si>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</si>
  <si>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</si>
  <si>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</si>
  <si>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</si>
  <si>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</si>
  <si>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</si>
  <si>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</si>
  <si>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</si>
  <si>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</si>
  <si>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</si>
  <si>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</si>
  <si>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</si>
  <si>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</si>
  <si>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</si>
  <si>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</si>
  <si>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</si>
  <si>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</si>
  <si>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</si>
  <si>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</si>
  <si>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</si>
  <si>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</si>
  <si>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</si>
  <si>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</si>
  <si>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</si>
  <si>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</si>
  <si>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</si>
  <si>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</si>
  <si>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</si>
  <si>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</si>
  <si>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</si>
  <si>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</si>
  <si>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</si>
  <si>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</si>
  <si>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</si>
  <si>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</si>
  <si>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</si>
  <si>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</si>
  <si>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</si>
  <si>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</si>
  <si>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</si>
  <si>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</si>
  <si>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</si>
  <si>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</si>
  <si>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</si>
  <si>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</si>
  <si>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</si>
  <si>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</si>
  <si>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</si>
  <si>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</si>
  <si>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</si>
  <si>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</si>
  <si>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</si>
  <si>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</si>
  <si>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</si>
  <si>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</si>
  <si>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</si>
  <si>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</si>
  <si>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</si>
  <si>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</si>
  <si>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</si>
  <si>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</si>
  <si>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</si>
  <si>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</si>
  <si>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</si>
  <si>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</si>
  <si>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</si>
  <si>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</si>
  <si>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</si>
  <si>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</si>
  <si>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</si>
  <si>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</si>
  <si>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</si>
  <si>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</si>
  <si>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</si>
  <si>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</si>
  <si>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</si>
  <si>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</si>
  <si>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</si>
  <si>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</si>
  <si>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</si>
  <si>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</si>
  <si>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</si>
  <si>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</si>
  <si>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</si>
  <si>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</si>
  <si>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</si>
  <si>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</si>
  <si>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</si>
  <si>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</si>
  <si>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</si>
  <si>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</si>
  <si>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</si>
  <si>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</si>
  <si>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</si>
  <si>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</si>
  <si>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</si>
  <si>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</si>
  <si>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</si>
  <si>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</si>
  <si>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</si>
  <si>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</si>
  <si>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</si>
  <si>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</si>
  <si>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</si>
  <si>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</si>
  <si>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</si>
  <si>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</si>
  <si>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</si>
  <si>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</si>
  <si>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</si>
  <si>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</si>
  <si>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</si>
  <si>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</si>
  <si>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</si>
  <si>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</si>
  <si>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</si>
  <si>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</si>
  <si>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</si>
  <si>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</si>
  <si>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</si>
  <si>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</si>
  <si>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</si>
  <si>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</si>
  <si>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</si>
  <si>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</si>
  <si>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</si>
  <si>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</si>
  <si>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</si>
  <si>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</si>
  <si>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</si>
  <si>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</si>
  <si>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</si>
  <si>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</si>
  <si>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</si>
  <si>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</si>
  <si>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</si>
  <si>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</si>
  <si>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</si>
  <si>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</si>
  <si>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</si>
  <si>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</si>
  <si>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</si>
  <si>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</si>
  <si>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</si>
  <si>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</si>
  <si>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</si>
  <si>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</si>
  <si>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</si>
  <si>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</si>
  <si>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</si>
  <si>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</si>
  <si>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</si>
  <si>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</si>
  <si>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</si>
  <si>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</si>
  <si>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</si>
  <si>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</si>
  <si>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</si>
  <si>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</si>
  <si>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</si>
  <si>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</si>
  <si>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</si>
  <si>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</si>
  <si>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</si>
  <si>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</si>
  <si>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</si>
  <si>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</si>
  <si>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</si>
  <si>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</si>
  <si>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</si>
  <si>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</si>
  <si>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</si>
  <si>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</si>
  <si>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</si>
  <si>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</si>
  <si>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</si>
  <si>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</si>
  <si>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</si>
  <si>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</si>
  <si>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</si>
  <si>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</si>
  <si>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</si>
  <si>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</si>
  <si>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</si>
  <si>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</si>
  <si>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</si>
  <si>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</si>
  <si>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</si>
  <si>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</si>
  <si>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</si>
  <si>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</si>
  <si>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</si>
  <si>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</si>
  <si>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</si>
  <si>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</si>
  <si>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</si>
  <si>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</si>
  <si>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</si>
  <si>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</si>
  <si>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</si>
  <si>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</si>
  <si>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</si>
  <si>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</si>
  <si>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</si>
  <si>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</si>
  <si>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</si>
  <si>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</si>
  <si>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</si>
  <si>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</si>
  <si>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</si>
  <si>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</si>
  <si>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</si>
  <si>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</si>
  <si>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</si>
  <si>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</si>
  <si>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</si>
  <si>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</si>
  <si>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</si>
  <si>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</si>
  <si>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</si>
  <si>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</si>
  <si>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</si>
  <si>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</si>
  <si>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</si>
  <si>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</si>
  <si>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</si>
  <si>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</si>
  <si>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</si>
  <si>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</si>
  <si>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</si>
  <si>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</si>
  <si>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</si>
  <si>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</si>
  <si>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</si>
  <si>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</si>
  <si>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</si>
  <si>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</si>
  <si>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</si>
  <si>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</si>
  <si>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</si>
  <si>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</si>
  <si>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</si>
  <si>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</si>
  <si>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</si>
  <si>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</si>
  <si>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</si>
  <si>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</si>
  <si>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</si>
  <si>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</si>
  <si>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</si>
  <si>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</si>
  <si>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</si>
  <si>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</si>
  <si>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</si>
  <si>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</si>
  <si>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</si>
  <si>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</si>
  <si>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</si>
  <si>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</si>
  <si>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</si>
  <si>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</si>
  <si>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</si>
  <si>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</si>
  <si>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</si>
  <si>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</si>
  <si>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</si>
  <si>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</si>
  <si>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</si>
  <si>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</si>
  <si>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</si>
  <si>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</si>
  <si>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</si>
  <si>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</si>
  <si>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</si>
  <si>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</si>
  <si>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</si>
  <si>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</si>
  <si>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</si>
  <si>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</si>
  <si>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</si>
  <si>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</si>
  <si>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</si>
  <si>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</si>
  <si>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</si>
  <si>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</si>
  <si>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</si>
  <si>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</si>
  <si>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</si>
  <si>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</si>
  <si>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</si>
  <si>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</si>
  <si>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</si>
  <si>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</si>
  <si>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</si>
  <si>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</si>
  <si>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</si>
  <si>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</si>
  <si>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</si>
  <si>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</si>
  <si>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</si>
  <si>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</si>
  <si>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</si>
  <si>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</si>
  <si>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</si>
  <si>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</si>
  <si>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</si>
  <si>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</si>
  <si>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</si>
  <si>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</si>
  <si>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</si>
  <si>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</si>
  <si>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</si>
  <si>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</si>
  <si>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</si>
  <si>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</si>
  <si>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</si>
  <si>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</si>
  <si>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</si>
  <si>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</si>
  <si>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</si>
  <si>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</si>
  <si>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</si>
  <si>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</si>
  <si>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</si>
  <si>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</si>
  <si>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</si>
  <si>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</si>
  <si>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</si>
  <si>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</si>
  <si>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</si>
  <si>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</si>
  <si>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</si>
  <si>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</si>
  <si>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</si>
  <si>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</si>
  <si>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</si>
  <si>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</si>
  <si>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</si>
  <si>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</si>
  <si>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</si>
  <si>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</si>
  <si>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</si>
  <si>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</si>
  <si>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</si>
  <si>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</si>
  <si>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</si>
  <si>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</si>
  <si>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</si>
  <si>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</si>
  <si>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</si>
  <si>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</si>
  <si>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</si>
  <si>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</si>
  <si>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</si>
  <si>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</si>
  <si>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</si>
  <si>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</si>
  <si>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</si>
  <si>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</si>
  <si>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</si>
  <si>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</si>
  <si>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</si>
  <si>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</si>
  <si>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</si>
  <si>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</si>
  <si>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</si>
  <si>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</si>
  <si>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</si>
  <si>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</si>
  <si>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</si>
  <si>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</si>
  <si>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</si>
  <si>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</si>
  <si>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</si>
  <si>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</si>
  <si>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</si>
  <si>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</si>
  <si>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</si>
  <si>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</si>
  <si>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</si>
  <si>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</si>
  <si>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</si>
  <si>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</si>
  <si>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</si>
  <si>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</si>
  <si>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</si>
  <si>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</si>
  <si>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</si>
  <si>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</si>
  <si>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</si>
  <si>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</si>
  <si>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</si>
  <si>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</si>
  <si>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</si>
  <si>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</si>
  <si>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</si>
  <si>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</si>
  <si>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</si>
  <si>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</si>
  <si>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</si>
  <si>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</si>
  <si>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</si>
  <si>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</si>
  <si>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</si>
  <si>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</si>
  <si>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</si>
  <si>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</si>
  <si>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</si>
  <si>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</si>
  <si>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</si>
  <si>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</si>
  <si>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</si>
  <si>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</si>
  <si>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</si>
  <si>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</si>
  <si>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</si>
  <si>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</si>
  <si>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</si>
  <si>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</si>
  <si>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</si>
  <si>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</si>
  <si>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</si>
  <si>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</si>
  <si>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</si>
  <si>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</si>
  <si>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</si>
  <si>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</si>
  <si>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</si>
  <si>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</si>
  <si>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</si>
  <si>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</si>
  <si>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</si>
  <si>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</si>
  <si>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</si>
  <si>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</si>
  <si>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</si>
  <si>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</si>
  <si>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</si>
  <si>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</si>
  <si>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</si>
  <si>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</si>
  <si>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</si>
  <si>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</si>
  <si>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</si>
  <si>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</si>
  <si>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</si>
  <si>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</si>
  <si>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</si>
  <si>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</si>
  <si>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</si>
  <si>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</si>
  <si>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</si>
  <si>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</si>
  <si>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</si>
  <si>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</si>
  <si>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</si>
  <si>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</si>
  <si>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</si>
  <si>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</si>
  <si>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</si>
  <si>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</si>
  <si>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</si>
  <si>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</si>
  <si>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</si>
  <si>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</si>
  <si>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</si>
  <si>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</si>
  <si>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</si>
  <si>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</si>
  <si>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</si>
  <si>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</si>
  <si>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</si>
  <si>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</si>
  <si>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</si>
  <si>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</si>
  <si>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</si>
  <si>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</si>
  <si>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</si>
  <si>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</si>
  <si>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</si>
  <si>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</si>
  <si>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</si>
  <si>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</si>
  <si>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</si>
  <si>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</si>
  <si>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</si>
  <si>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</si>
  <si>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</si>
  <si>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</si>
  <si>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</si>
  <si>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</si>
  <si>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</si>
  <si>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</si>
  <si>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</si>
  <si>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</si>
  <si>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</si>
  <si>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</si>
  <si>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</si>
  <si>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</si>
  <si>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</si>
  <si>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</si>
  <si>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</si>
  <si>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</si>
  <si>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</si>
  <si>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</si>
  <si>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</si>
  <si>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</si>
  <si>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</si>
  <si>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</si>
  <si>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</si>
  <si>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</si>
  <si>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</si>
  <si>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</si>
  <si>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</si>
  <si>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</si>
  <si>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</si>
  <si>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</si>
  <si>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</si>
  <si>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</si>
  <si>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</si>
  <si>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</si>
  <si>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</si>
  <si>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</si>
  <si>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</si>
  <si>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</si>
  <si>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</si>
  <si>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</si>
  <si>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</si>
  <si>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</si>
  <si>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</si>
  <si>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</si>
  <si>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</si>
  <si>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</si>
  <si>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</si>
  <si>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</si>
  <si>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</si>
  <si>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</si>
  <si>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</si>
  <si>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</si>
  <si>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</si>
  <si>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</si>
  <si>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</si>
  <si>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</si>
  <si>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</si>
  <si>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</si>
  <si>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</si>
  <si>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</si>
  <si>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</si>
  <si>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</si>
  <si>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</si>
  <si>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</si>
  <si>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</si>
  <si>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</si>
  <si>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</si>
  <si>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</si>
  <si>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</si>
  <si>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</si>
  <si>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</si>
  <si>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</si>
  <si>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</si>
  <si>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</si>
  <si>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</si>
  <si>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</si>
  <si>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</si>
  <si>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</si>
  <si>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</si>
  <si>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</si>
  <si>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</si>
  <si>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</si>
  <si>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</si>
  <si>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</si>
  <si>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</si>
  <si>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</si>
  <si>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</si>
  <si>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</si>
  <si>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</si>
  <si>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</si>
  <si>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</si>
  <si>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</si>
  <si>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</si>
  <si>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</si>
  <si>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</si>
  <si>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</si>
  <si>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</si>
  <si>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</si>
  <si>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</si>
  <si>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</si>
  <si>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</si>
  <si>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</si>
  <si>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</si>
  <si>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</si>
  <si>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</si>
  <si>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</si>
  <si>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</si>
  <si>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</si>
  <si>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</si>
  <si>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</si>
  <si>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</si>
  <si>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</si>
  <si>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</si>
  <si>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</si>
  <si>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</si>
  <si>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</si>
  <si>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</si>
  <si>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</si>
  <si>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</si>
  <si>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</si>
  <si>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</si>
  <si>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</si>
  <si>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</si>
  <si>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</si>
  <si>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</si>
  <si>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</si>
  <si>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</si>
  <si>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</si>
  <si>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</si>
  <si>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</si>
  <si>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</si>
  <si>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</si>
  <si>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</si>
  <si>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</si>
  <si>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</si>
  <si>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</si>
  <si>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</si>
  <si>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</si>
  <si>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</si>
  <si>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</si>
  <si>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</si>
  <si>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</si>
  <si>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</si>
  <si>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</si>
  <si>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</si>
  <si>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</si>
  <si>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</si>
  <si>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</si>
  <si>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</si>
  <si>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</si>
  <si>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</si>
  <si>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</si>
  <si>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</si>
  <si>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</si>
  <si>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</si>
  <si>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</si>
  <si>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</si>
  <si>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</si>
  <si>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</si>
  <si>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</si>
  <si>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</si>
  <si>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</si>
  <si>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</si>
  <si>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</si>
  <si>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</si>
  <si>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</si>
  <si>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</si>
  <si>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</si>
  <si>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</si>
  <si>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</si>
  <si>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</si>
  <si>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</si>
  <si>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</si>
  <si>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</si>
  <si>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</si>
  <si>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</si>
  <si>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</si>
  <si>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</si>
  <si>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</si>
  <si>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</si>
  <si>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</si>
  <si>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</si>
  <si>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</si>
  <si>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</si>
  <si>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</si>
  <si>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</si>
  <si>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</si>
  <si>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</si>
  <si>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</si>
  <si>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</si>
  <si>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</si>
  <si>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</si>
  <si>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</si>
  <si>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</si>
  <si>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</si>
  <si>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</si>
  <si>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</si>
  <si>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</si>
  <si>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</si>
  <si>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</si>
  <si>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</si>
  <si>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</si>
  <si>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</si>
  <si>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</si>
  <si>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</si>
  <si>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</si>
  <si>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</si>
  <si>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</si>
  <si>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</si>
  <si>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</si>
  <si>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</si>
  <si>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</si>
  <si>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</si>
  <si>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</si>
  <si>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</si>
  <si>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</si>
  <si>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</si>
  <si>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</si>
  <si>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</si>
  <si>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</si>
  <si>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</si>
  <si>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</si>
  <si>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</si>
  <si>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</si>
  <si>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</si>
  <si>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</si>
  <si>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</si>
  <si>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</si>
  <si>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</si>
  <si>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</si>
  <si>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</si>
  <si>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</si>
  <si>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</si>
  <si>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</si>
  <si>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</si>
  <si>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</si>
  <si>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</si>
  <si>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</si>
  <si>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</si>
  <si>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</si>
  <si>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</si>
  <si>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</si>
  <si>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</si>
  <si>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</si>
  <si>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</si>
  <si>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</si>
  <si>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</si>
  <si>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</si>
  <si>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</si>
  <si>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</si>
  <si>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</si>
  <si>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</si>
  <si>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</si>
  <si>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</si>
  <si>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</si>
  <si>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</si>
  <si>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</si>
  <si>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</si>
  <si>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</si>
  <si>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</si>
  <si>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</si>
  <si>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</si>
  <si>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</si>
  <si>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</si>
  <si>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</si>
  <si>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</si>
  <si>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</si>
  <si>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</si>
  <si>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</si>
  <si>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</si>
  <si>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</si>
  <si>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</si>
  <si>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</si>
  <si>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</si>
  <si>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</si>
  <si>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</si>
  <si>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</si>
  <si>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</si>
  <si>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</si>
  <si>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</si>
  <si>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</si>
  <si>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</si>
  <si>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</si>
  <si>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</si>
  <si>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</si>
  <si>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</si>
  <si>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</si>
  <si>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</si>
  <si>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</si>
  <si>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</si>
  <si>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</si>
  <si>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</si>
  <si>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</si>
  <si>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</si>
  <si>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</si>
  <si>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</si>
  <si>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</si>
  <si>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</si>
  <si>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</si>
  <si>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</si>
  <si>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</si>
  <si>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</si>
  <si>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</si>
  <si>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</si>
  <si>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</si>
  <si>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</si>
  <si>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</si>
  <si>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</si>
  <si>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</si>
  <si>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</si>
  <si>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</si>
  <si>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</si>
  <si>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</si>
  <si>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</si>
  <si>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</si>
  <si>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</si>
  <si>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</si>
  <si>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</si>
  <si>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</si>
  <si>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</si>
  <si>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</si>
  <si>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</si>
  <si>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</si>
  <si>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</si>
  <si>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</si>
  <si>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</si>
  <si>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</si>
  <si>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</si>
  <si>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</si>
  <si>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</si>
  <si>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</si>
  <si>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</si>
  <si>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</si>
  <si>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</si>
  <si>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</si>
  <si>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</si>
  <si>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</si>
  <si>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</si>
  <si>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</si>
  <si>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</si>
  <si>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</si>
  <si>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</si>
  <si>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</si>
  <si>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</si>
  <si>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</si>
  <si>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</si>
  <si>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</si>
  <si>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</si>
  <si>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</si>
  <si>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</si>
  <si>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</si>
  <si>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</si>
  <si>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</si>
  <si>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</si>
  <si>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</si>
  <si>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</si>
  <si>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</si>
  <si>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</si>
  <si>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</si>
  <si>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</si>
  <si>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</si>
  <si>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</si>
  <si>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</si>
  <si>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</si>
  <si>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</si>
  <si>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</si>
  <si>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</si>
  <si>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</si>
  <si>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</si>
  <si>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</si>
  <si>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</si>
  <si>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</si>
  <si>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</si>
  <si>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</si>
  <si>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</si>
  <si>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</si>
  <si>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</si>
  <si>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</si>
  <si>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</si>
  <si>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</si>
  <si>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</si>
  <si>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</si>
  <si>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</si>
  <si>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</si>
  <si>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</si>
  <si>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</si>
  <si>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</si>
  <si>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</si>
  <si>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</si>
  <si>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</si>
  <si>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</si>
  <si>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</si>
  <si>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</si>
  <si>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</si>
  <si>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</si>
  <si>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</si>
  <si>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</si>
  <si>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</si>
  <si>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</si>
  <si>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</si>
  <si>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</si>
  <si>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</si>
  <si>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</si>
  <si>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</si>
  <si>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</si>
  <si>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</si>
  <si>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</si>
  <si>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</si>
  <si>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</si>
  <si>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</si>
  <si>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</si>
  <si>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</si>
  <si>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</si>
  <si>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</si>
  <si>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</si>
  <si>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</si>
  <si>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</si>
  <si>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</si>
  <si>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</si>
  <si>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</si>
  <si>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</si>
  <si>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</si>
  <si>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</si>
  <si>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</si>
  <si>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</si>
  <si>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</si>
  <si>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</si>
  <si>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</si>
  <si>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</si>
  <si>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</si>
  <si>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</si>
  <si>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</si>
  <si>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</si>
  <si>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</si>
  <si>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</si>
  <si>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</si>
  <si>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</si>
  <si>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</si>
  <si>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</si>
  <si>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</si>
  <si>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</si>
  <si>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</si>
  <si>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</si>
  <si>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</si>
  <si>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</si>
  <si>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</si>
  <si>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</si>
  <si>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</si>
  <si>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</si>
  <si>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</si>
  <si>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</si>
  <si>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</si>
  <si>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</si>
  <si>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</si>
  <si>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</si>
  <si>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</si>
  <si>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</si>
  <si>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</si>
  <si>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</si>
  <si>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</si>
  <si>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</si>
  <si>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</si>
  <si>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</si>
  <si>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</si>
  <si>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</si>
  <si>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</si>
  <si>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</si>
  <si>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</si>
  <si>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</si>
  <si>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</si>
  <si>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</si>
  <si>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</si>
  <si>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</si>
  <si>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</si>
  <si>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</si>
  <si>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</si>
  <si>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</si>
  <si>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</si>
  <si>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</si>
  <si>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</si>
  <si>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</si>
  <si>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</si>
  <si>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</si>
  <si>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</si>
  <si>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</si>
  <si>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</si>
  <si>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</si>
  <si>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</si>
  <si>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</si>
  <si>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</si>
  <si>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</si>
  <si>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</si>
  <si>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</si>
  <si>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</si>
  <si>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</si>
  <si>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</si>
  <si>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</si>
  <si>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</si>
  <si>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</si>
  <si>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</si>
  <si>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</si>
  <si>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</si>
  <si>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</si>
  <si>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</si>
  <si>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</si>
  <si>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</si>
  <si>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</si>
  <si>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</si>
  <si>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</si>
  <si>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</si>
  <si>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</si>
  <si>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</si>
  <si>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</si>
  <si>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</si>
  <si>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</si>
  <si>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</si>
  <si>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</si>
  <si>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</si>
  <si>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</si>
  <si>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</si>
  <si>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</si>
  <si>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</si>
  <si>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</si>
  <si>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</si>
  <si>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</si>
  <si>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</si>
  <si>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</si>
  <si>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</si>
  <si>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</si>
  <si>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</si>
  <si>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</si>
  <si>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</si>
  <si>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</si>
  <si>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</si>
  <si>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</si>
  <si>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</si>
  <si>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</si>
  <si>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</si>
  <si>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</si>
  <si>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</si>
  <si>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</si>
  <si>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</si>
  <si>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</si>
  <si>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</si>
  <si>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</si>
  <si>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</si>
  <si>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</si>
  <si>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</si>
  <si>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</si>
  <si>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</si>
  <si>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</si>
  <si>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</si>
  <si>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</si>
  <si>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</si>
  <si>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</si>
  <si>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</si>
  <si>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</si>
  <si>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</si>
  <si>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</si>
  <si>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</si>
  <si>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</si>
  <si>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</si>
  <si>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</si>
  <si>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</si>
  <si>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</si>
  <si>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</si>
  <si>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</si>
  <si>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</si>
  <si>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</si>
  <si>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</si>
  <si>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</si>
  <si>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</si>
  <si>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</si>
  <si>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</si>
  <si>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</si>
  <si>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</si>
  <si>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</si>
  <si>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</si>
  <si>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</si>
  <si>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</si>
  <si>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</si>
  <si>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</si>
  <si>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</si>
  <si>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</si>
  <si>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</si>
  <si>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</si>
  <si>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</si>
  <si>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</si>
  <si>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</si>
  <si>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</si>
  <si>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</si>
  <si>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</si>
  <si>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</si>
  <si>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</si>
  <si>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</si>
  <si>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</si>
  <si>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</si>
  <si>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</si>
  <si>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</si>
  <si>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</si>
  <si>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</si>
  <si>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</si>
  <si>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</si>
  <si>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</si>
  <si>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</si>
  <si>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</si>
  <si>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</si>
  <si>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</si>
  <si>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</si>
  <si>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</si>
  <si>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</si>
  <si>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</si>
  <si>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</si>
  <si>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</si>
  <si>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</si>
  <si>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</si>
  <si>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</si>
  <si>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</si>
  <si>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</si>
  <si>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</si>
  <si>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</si>
  <si>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</si>
  <si>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</si>
  <si>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</si>
  <si>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</si>
  <si>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</si>
  <si>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</si>
  <si>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</si>
  <si>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</si>
  <si>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</si>
  <si>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</si>
  <si>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</si>
  <si>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</si>
  <si>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</si>
  <si>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</si>
  <si>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</si>
  <si>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</si>
  <si>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</si>
  <si>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</si>
  <si>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</si>
  <si>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</si>
  <si>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</si>
  <si>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</si>
  <si>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</si>
  <si>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</si>
  <si>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</si>
  <si>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</si>
  <si>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</si>
  <si>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</si>
  <si>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</si>
  <si>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</si>
  <si>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</si>
  <si>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</si>
  <si>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</si>
  <si>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</si>
  <si>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</si>
  <si>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</si>
  <si>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</si>
  <si>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</si>
  <si>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</si>
  <si>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</si>
  <si>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</si>
  <si>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</si>
  <si>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</si>
  <si>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</si>
  <si>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</si>
  <si>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</si>
  <si>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</si>
  <si>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</si>
  <si>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</si>
  <si>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</si>
  <si>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</si>
  <si>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</si>
  <si>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</si>
  <si>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</si>
  <si>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</si>
  <si>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</si>
  <si>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</si>
  <si>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</si>
  <si>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</si>
  <si>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</si>
  <si>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</si>
  <si>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</si>
  <si>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</si>
  <si>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</si>
  <si>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</si>
  <si>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</si>
  <si>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</si>
  <si>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</si>
  <si>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</si>
  <si>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</si>
  <si>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</si>
  <si>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</si>
  <si>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</si>
  <si>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</si>
  <si>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</si>
  <si>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</si>
  <si>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</si>
  <si>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</si>
  <si>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</si>
  <si>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</si>
  <si>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</si>
  <si>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</si>
  <si>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</si>
  <si>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</si>
  <si>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</si>
  <si>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</si>
  <si>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</si>
  <si>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</si>
  <si>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</si>
  <si>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</si>
  <si>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</si>
  <si>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</si>
  <si>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</si>
  <si>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</si>
  <si>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</si>
  <si>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</si>
  <si>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</si>
  <si>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</si>
  <si>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</si>
  <si>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</si>
  <si>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</si>
  <si>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</si>
  <si>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</si>
  <si>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</si>
  <si>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</si>
  <si>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</si>
  <si>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</si>
  <si>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</si>
  <si>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</si>
  <si>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</si>
  <si>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</si>
  <si>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</si>
  <si>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</si>
  <si>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</si>
  <si>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</si>
  <si>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</si>
  <si>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</si>
  <si>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</si>
  <si>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</si>
  <si>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</si>
  <si>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</si>
  <si>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</si>
  <si>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</si>
  <si>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</si>
  <si>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</si>
  <si>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</si>
  <si>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</si>
  <si>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</si>
  <si>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</si>
  <si>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</si>
  <si>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</si>
  <si>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</si>
  <si>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</si>
  <si>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</si>
  <si>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</si>
  <si>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</si>
  <si>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</si>
  <si>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</si>
  <si>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</si>
  <si>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</si>
  <si>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</si>
  <si>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</si>
  <si>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</si>
  <si>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</si>
  <si>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</si>
  <si>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</si>
  <si>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</si>
  <si>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</si>
  <si>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</si>
  <si>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</si>
  <si>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</si>
  <si>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</si>
  <si>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</si>
  <si>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</si>
  <si>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</si>
  <si>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</si>
  <si>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</si>
  <si>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</si>
  <si>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</si>
  <si>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</si>
  <si>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</si>
  <si>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</si>
  <si>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</si>
  <si>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</si>
  <si>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</si>
  <si>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</si>
  <si>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</si>
  <si>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</si>
  <si>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</si>
  <si>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</si>
  <si>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</si>
  <si>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</si>
  <si>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</si>
  <si>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</si>
  <si>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</si>
  <si>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</si>
  <si>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</si>
  <si>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</si>
  <si>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</si>
  <si>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</si>
  <si>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</si>
  <si>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</si>
  <si>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</si>
  <si>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</si>
  <si>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</si>
  <si>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</si>
  <si>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</si>
  <si>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</si>
  <si>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</si>
  <si>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</si>
  <si>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</si>
  <si>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</si>
  <si>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</si>
  <si>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</si>
  <si>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</si>
  <si>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</si>
  <si>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</si>
  <si>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</si>
  <si>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</si>
  <si>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</si>
  <si>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</si>
  <si>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</si>
  <si>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</si>
  <si>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</si>
  <si>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</si>
  <si>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</si>
  <si>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</si>
  <si>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</si>
  <si>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</si>
  <si>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</si>
  <si>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</si>
  <si>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</si>
  <si>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</si>
  <si>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</si>
  <si>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</si>
  <si>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</si>
  <si>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</si>
  <si>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</si>
  <si>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</si>
  <si>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</si>
  <si>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</si>
  <si>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</si>
  <si>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</si>
  <si>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</si>
  <si>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</si>
  <si>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</si>
  <si>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</si>
  <si>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</si>
  <si>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</si>
  <si>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</si>
  <si>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</si>
  <si>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</si>
  <si>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</si>
  <si>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</si>
  <si>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</si>
  <si>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</si>
  <si>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</si>
  <si>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</si>
  <si>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</si>
  <si>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</si>
  <si>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</si>
  <si>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</si>
  <si>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</si>
  <si>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</si>
  <si>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</si>
  <si>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</si>
  <si>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</si>
  <si>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</si>
  <si>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</si>
  <si>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</si>
  <si>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</si>
  <si>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</si>
  <si>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</si>
  <si>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</si>
  <si>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</si>
  <si>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</si>
  <si>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</si>
  <si>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</si>
  <si>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</si>
  <si>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</si>
  <si>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</si>
  <si>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</si>
  <si>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</si>
  <si>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</si>
  <si>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</si>
  <si>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</si>
  <si>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</si>
  <si>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</si>
  <si>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</si>
  <si>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</si>
  <si>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</si>
  <si>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</si>
  <si>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</si>
  <si>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</si>
  <si>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</si>
  <si>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</si>
  <si>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</si>
  <si>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</si>
  <si>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</si>
  <si>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</si>
  <si>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</si>
  <si>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</si>
  <si>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</si>
  <si>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</si>
  <si>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</si>
  <si>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</si>
  <si>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</si>
  <si>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</si>
  <si>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</si>
  <si>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</si>
  <si>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</si>
  <si>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</si>
  <si>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</si>
  <si>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</si>
  <si>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</si>
  <si>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</si>
  <si>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</si>
  <si>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</si>
  <si>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</si>
  <si>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</si>
  <si>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</si>
  <si>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</si>
  <si>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</si>
  <si>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</si>
  <si>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</si>
  <si>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</si>
  <si>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</si>
  <si>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</si>
  <si>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</si>
  <si>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</si>
  <si>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</si>
  <si>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</si>
  <si>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</si>
  <si>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</si>
  <si>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</si>
  <si>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</si>
  <si>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</si>
  <si>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</si>
  <si>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</si>
  <si>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</si>
  <si>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</si>
  <si>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</si>
  <si>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</si>
  <si>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</si>
  <si>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</si>
  <si>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</si>
  <si>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</si>
  <si>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</si>
  <si>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</si>
  <si>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</si>
  <si>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</si>
  <si>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</si>
  <si>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</si>
  <si>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</si>
  <si>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</si>
  <si>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</si>
  <si>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</si>
  <si>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</si>
  <si>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</si>
  <si>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</si>
  <si>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</si>
  <si>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</si>
  <si>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</si>
  <si>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</si>
  <si>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</si>
  <si>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</si>
  <si>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</si>
  <si>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</si>
  <si>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</si>
  <si>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</si>
  <si>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</si>
  <si>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</si>
  <si>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</si>
  <si>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</si>
  <si>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</si>
  <si>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</si>
  <si>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</si>
  <si>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</si>
  <si>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</si>
  <si>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</si>
  <si>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</si>
  <si>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</si>
  <si>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</si>
  <si>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</si>
  <si>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</si>
  <si>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</si>
  <si>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</si>
  <si>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</si>
  <si>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</si>
  <si>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</si>
  <si>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</si>
  <si>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</si>
  <si>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</si>
  <si>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</si>
  <si>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</si>
  <si>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</si>
  <si>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</si>
  <si>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</si>
  <si>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</si>
  <si>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</si>
  <si>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</si>
  <si>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</si>
  <si>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</si>
  <si>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</si>
  <si>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</si>
  <si>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</si>
  <si>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</si>
  <si>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</si>
  <si>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</si>
  <si>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</si>
  <si>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</si>
  <si>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</si>
  <si>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</si>
  <si>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</si>
  <si>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</si>
  <si>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</si>
  <si>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</si>
  <si>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</si>
  <si>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</si>
  <si>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</si>
  <si>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</si>
  <si>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</si>
  <si>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</si>
  <si>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</si>
  <si>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</si>
  <si>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</si>
  <si>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</si>
  <si>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</si>
  <si>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</si>
  <si>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</si>
  <si>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</si>
  <si>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</si>
  <si>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</si>
  <si>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</si>
  <si>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</si>
  <si>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</si>
  <si>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</si>
  <si>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</si>
  <si>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</si>
  <si>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</si>
  <si>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</si>
  <si>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</si>
  <si>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</si>
  <si>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</si>
  <si>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</si>
  <si>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</si>
  <si>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</si>
  <si>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</si>
  <si>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</si>
  <si>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</si>
  <si>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</si>
  <si>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</si>
  <si>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</si>
  <si>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</si>
  <si>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</si>
  <si>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</si>
  <si>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</si>
  <si>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</si>
  <si>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</si>
  <si>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</si>
  <si>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</si>
  <si>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</si>
  <si>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</si>
  <si>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</si>
  <si>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</si>
  <si>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</si>
  <si>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</si>
  <si>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</si>
  <si>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</si>
  <si>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</si>
  <si>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</si>
  <si>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</si>
  <si>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</si>
  <si>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</si>
  <si>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</si>
  <si>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</si>
  <si>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</si>
  <si>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</si>
  <si>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</si>
  <si>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</si>
  <si>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</si>
  <si>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</si>
  <si>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</si>
  <si>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</si>
  <si>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</si>
  <si>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</si>
  <si>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</si>
  <si>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</si>
  <si>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</si>
  <si>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</si>
  <si>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</si>
  <si>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</si>
  <si>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</si>
  <si>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</si>
  <si>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</si>
  <si>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</si>
  <si>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</si>
  <si>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</si>
  <si>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</si>
  <si>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</si>
  <si>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</si>
  <si>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</si>
  <si>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</si>
  <si>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</si>
  <si>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</si>
  <si>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</si>
  <si>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</si>
  <si>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</si>
  <si>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</si>
  <si>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</si>
  <si>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</si>
  <si>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</si>
  <si>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</si>
  <si>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</si>
  <si>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</si>
  <si>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</si>
  <si>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</si>
  <si>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</si>
  <si>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</si>
  <si>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</si>
  <si>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</si>
  <si>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</si>
  <si>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</si>
  <si>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</si>
  <si>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</si>
  <si>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</si>
  <si>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</si>
  <si>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</si>
  <si>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</si>
  <si>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</si>
  <si>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</si>
  <si>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</si>
  <si>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</si>
  <si>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</si>
  <si>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</si>
  <si>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</si>
  <si>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</si>
  <si>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</si>
  <si>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</si>
  <si>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</si>
  <si>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</si>
  <si>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</si>
  <si>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</si>
  <si>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</si>
  <si>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</si>
  <si>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</si>
  <si>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</si>
  <si>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</si>
  <si>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</si>
  <si>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</si>
  <si>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</si>
  <si>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</si>
  <si>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</si>
  <si>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</si>
  <si>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</si>
  <si>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</si>
  <si>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</si>
  <si>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</si>
  <si>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</si>
  <si>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</si>
  <si>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</si>
  <si>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</si>
  <si>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</si>
  <si>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</si>
  <si>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</si>
  <si>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</si>
  <si>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</si>
  <si>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</si>
  <si>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</si>
  <si>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</si>
  <si>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</si>
  <si>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</si>
  <si>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</si>
  <si>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</si>
  <si>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</si>
  <si>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</si>
  <si>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</si>
  <si>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</si>
  <si>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</si>
  <si>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</si>
  <si>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</si>
  <si>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</si>
  <si>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</si>
  <si>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</si>
  <si>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</si>
  <si>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</si>
  <si>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</si>
  <si>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</si>
  <si>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</si>
  <si>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</si>
  <si>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</si>
  <si>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</si>
  <si>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</si>
  <si>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</si>
  <si>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</si>
  <si>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</si>
  <si>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</si>
  <si>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</si>
  <si>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</si>
  <si>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</si>
  <si>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</si>
  <si>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</si>
  <si>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</si>
  <si>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</si>
  <si>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</si>
  <si>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</si>
  <si>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</si>
  <si>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</si>
  <si>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</si>
  <si>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</si>
  <si>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</si>
  <si>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</si>
  <si>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</si>
  <si>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</si>
  <si>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</si>
  <si>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</si>
  <si>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</si>
  <si>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</si>
  <si>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</si>
  <si>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</si>
  <si>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</si>
  <si>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</si>
  <si>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</si>
  <si>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</si>
  <si>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</si>
  <si>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</si>
  <si>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</si>
  <si>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</si>
  <si>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</si>
  <si>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</si>
  <si>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</si>
  <si>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</si>
  <si>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</si>
  <si>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</si>
  <si>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</si>
  <si>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</si>
  <si>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</si>
  <si>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</si>
  <si>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</si>
  <si>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</si>
  <si>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</si>
  <si>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</si>
  <si>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</si>
  <si>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</si>
  <si>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</si>
  <si>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</si>
  <si>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</si>
  <si>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</si>
  <si>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</si>
  <si>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</si>
  <si>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</si>
  <si>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</si>
  <si>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</si>
  <si>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</si>
  <si>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</si>
  <si>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</si>
  <si>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</si>
  <si>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</si>
  <si>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</si>
  <si>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</si>
  <si>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</si>
  <si>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</si>
  <si>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</si>
  <si>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</si>
  <si>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</si>
  <si>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</si>
  <si>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</si>
  <si>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</si>
  <si>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</si>
  <si>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</si>
  <si>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</si>
  <si>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</si>
  <si>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</si>
  <si>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</si>
  <si>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</si>
  <si>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</si>
  <si>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</si>
  <si>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</si>
  <si>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</si>
  <si>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</si>
  <si>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</si>
  <si>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</si>
  <si>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</si>
  <si>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</si>
  <si>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</si>
  <si>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</si>
  <si>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</si>
  <si>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</si>
  <si>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</si>
  <si>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</si>
  <si>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</si>
  <si>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</si>
  <si>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</si>
  <si>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</si>
  <si>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</si>
  <si>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</si>
  <si>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</si>
  <si>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</si>
  <si>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</si>
  <si>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</si>
  <si>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</si>
  <si>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</si>
  <si>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</si>
  <si>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</si>
  <si>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</si>
  <si>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</si>
  <si>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</si>
  <si>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</si>
  <si>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</si>
  <si>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</si>
  <si>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</si>
  <si>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</si>
  <si>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</si>
  <si>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</si>
  <si>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</si>
  <si>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</si>
  <si>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</si>
  <si>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</si>
  <si>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</si>
  <si>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</si>
  <si>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</si>
  <si>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</si>
  <si>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</si>
  <si>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</si>
  <si>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</si>
  <si>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</si>
  <si>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</si>
  <si>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</si>
  <si>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</si>
  <si>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</si>
  <si>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</si>
  <si>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</si>
  <si>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</si>
  <si>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</si>
  <si>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</si>
  <si>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</si>
  <si>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</si>
  <si>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</si>
  <si>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</si>
  <si>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</si>
  <si>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</si>
  <si>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</si>
  <si>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</si>
  <si>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</si>
  <si>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</si>
  <si>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</si>
  <si>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</si>
  <si>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</si>
  <si>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</si>
  <si>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</si>
  <si>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</si>
  <si>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</si>
  <si>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</si>
  <si>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</si>
  <si>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</si>
  <si>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</si>
  <si>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</si>
  <si>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</si>
  <si>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</si>
  <si>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</si>
  <si>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</si>
  <si>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</si>
  <si>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</si>
  <si>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</si>
  <si>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</si>
  <si>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</si>
  <si>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</si>
  <si>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</si>
  <si>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</si>
  <si>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</si>
  <si>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</si>
  <si>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</si>
  <si>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</si>
  <si>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</si>
  <si>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</si>
  <si>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</si>
  <si>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</si>
  <si>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</si>
  <si>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</si>
  <si>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</si>
  <si>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</si>
  <si>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</si>
  <si>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</si>
  <si>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</si>
  <si>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</si>
  <si>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</si>
  <si>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</si>
  <si>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</si>
  <si>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</si>
  <si>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</si>
  <si>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</si>
  <si>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</si>
  <si>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</si>
  <si>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</si>
  <si>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</si>
  <si>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</si>
  <si>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</si>
  <si>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</si>
  <si>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</si>
  <si>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</si>
  <si>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</si>
  <si>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</si>
  <si>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</si>
  <si>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</si>
  <si>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</si>
  <si>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</si>
  <si>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</si>
  <si>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</si>
  <si>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</si>
  <si>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</si>
  <si>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</si>
  <si>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</si>
  <si>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</si>
  <si>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</si>
  <si>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</si>
  <si>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</si>
  <si>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</si>
  <si>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</si>
  <si>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</si>
  <si>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</si>
  <si>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</si>
  <si>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</si>
  <si>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</si>
  <si>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</si>
  <si>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</si>
  <si>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</si>
  <si>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</si>
  <si>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</si>
  <si>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</si>
  <si>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</si>
  <si>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</si>
  <si>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</si>
  <si>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</si>
  <si>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</si>
  <si>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</si>
  <si>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</si>
  <si>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</si>
  <si>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</si>
  <si>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</si>
  <si>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</si>
  <si>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</si>
  <si>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</si>
  <si>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</si>
  <si>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</si>
  <si>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</si>
  <si>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</si>
  <si>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</si>
  <si>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</si>
  <si>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</si>
  <si>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</si>
  <si>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</si>
  <si>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</si>
  <si>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</si>
  <si>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</si>
  <si>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</si>
  <si>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</si>
  <si>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</si>
  <si>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</si>
  <si>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</si>
  <si>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</si>
  <si>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</si>
  <si>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</si>
  <si>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</si>
  <si>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</si>
  <si>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</si>
  <si>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</si>
  <si>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</si>
  <si>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</si>
  <si>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</si>
  <si>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</si>
  <si>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</si>
  <si>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</si>
  <si>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</si>
  <si>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</si>
  <si>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</si>
  <si>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</si>
  <si>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</si>
  <si>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</si>
  <si>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</si>
  <si>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</si>
  <si>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</si>
  <si>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</si>
  <si>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</si>
  <si>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</si>
  <si>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</si>
  <si>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</si>
  <si>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</si>
  <si>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</si>
  <si>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</si>
  <si>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</si>
  <si>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</si>
  <si>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</si>
  <si>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</si>
  <si>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</si>
  <si>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</si>
  <si>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</si>
  <si>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</si>
  <si>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</si>
  <si>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</si>
  <si>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</si>
  <si>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</si>
  <si>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</si>
  <si>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</si>
  <si>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</si>
  <si>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</si>
  <si>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</si>
  <si>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</si>
  <si>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</si>
  <si>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</si>
  <si>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</si>
  <si>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</si>
  <si>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</si>
  <si>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</si>
  <si>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</si>
  <si>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</si>
  <si>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</si>
  <si>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</si>
  <si>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</si>
  <si>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</si>
  <si>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</si>
  <si>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</si>
  <si>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</si>
  <si>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</si>
  <si>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</si>
  <si>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</si>
  <si>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</si>
  <si>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</si>
  <si>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</si>
  <si>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</si>
  <si>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</si>
  <si>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</si>
  <si>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</si>
  <si>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</si>
  <si>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</si>
  <si>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</si>
  <si>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</si>
  <si>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</si>
  <si>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</si>
  <si>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</si>
  <si>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</si>
  <si>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</si>
  <si>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</si>
  <si>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</si>
  <si>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</si>
  <si>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</si>
  <si>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</si>
  <si>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</si>
  <si>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</si>
  <si>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</si>
  <si>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</si>
  <si>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</si>
  <si>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</si>
  <si>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</si>
  <si>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</si>
  <si>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</si>
  <si>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</si>
  <si>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</si>
  <si>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</si>
  <si>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</si>
  <si>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</si>
  <si>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</si>
  <si>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</si>
  <si>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</si>
  <si>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</si>
  <si>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</si>
  <si>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</si>
  <si>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</si>
  <si>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</si>
  <si>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</si>
  <si>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</si>
  <si>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</si>
  <si>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</si>
  <si>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</si>
  <si>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</si>
  <si>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</si>
  <si>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</si>
  <si>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</si>
  <si>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</si>
  <si>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</si>
  <si>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</si>
  <si>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</si>
  <si>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</si>
  <si>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</si>
  <si>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</si>
  <si>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</si>
  <si>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</si>
  <si>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</si>
  <si>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</si>
  <si>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</si>
  <si>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</si>
  <si>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</si>
  <si>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</si>
  <si>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</si>
  <si>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</si>
  <si>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</si>
  <si>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</si>
  <si>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</si>
  <si>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</si>
  <si>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</si>
  <si>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</si>
  <si>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</si>
  <si>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</si>
  <si>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</si>
  <si>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</si>
  <si>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</si>
  <si>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</si>
  <si>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</si>
  <si>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</si>
  <si>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</si>
  <si>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</si>
  <si>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</si>
  <si>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</si>
  <si>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</si>
  <si>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</si>
  <si>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</si>
  <si>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</si>
  <si>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</si>
  <si>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</si>
  <si>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</si>
  <si>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</si>
  <si>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</si>
  <si>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</si>
  <si>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</si>
  <si>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</si>
  <si>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</si>
  <si>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</si>
  <si>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</si>
  <si>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</si>
  <si>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</si>
  <si>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</si>
  <si>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</si>
  <si>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</si>
  <si>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</si>
  <si>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</si>
  <si>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</si>
  <si>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</si>
  <si>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</si>
  <si>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</si>
  <si>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</si>
  <si>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</si>
  <si>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</si>
  <si>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</si>
  <si>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</si>
  <si>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</si>
  <si>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</si>
  <si>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</si>
  <si>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</si>
  <si>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</si>
  <si>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</si>
  <si>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</si>
  <si>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</si>
  <si>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</si>
  <si>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</si>
  <si>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</si>
  <si>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</si>
  <si>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</si>
  <si>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</si>
  <si>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</si>
  <si>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</si>
  <si>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</si>
  <si>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</si>
  <si>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</si>
  <si>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</si>
  <si>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</si>
  <si>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</si>
  <si>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</si>
  <si>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</si>
  <si>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</si>
  <si>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</si>
  <si>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</si>
  <si>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</si>
  <si>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</si>
  <si>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</si>
  <si>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</si>
  <si>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</si>
  <si>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</si>
  <si>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</si>
  <si>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</si>
  <si>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</si>
  <si>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</si>
  <si>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</si>
  <si>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</si>
  <si>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</si>
  <si>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</si>
  <si>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</si>
  <si>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</si>
  <si>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</si>
  <si>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</si>
  <si>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</si>
  <si>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</si>
  <si>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</si>
  <si>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</si>
  <si>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</si>
  <si>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</si>
  <si>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</si>
  <si>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</si>
  <si>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</si>
  <si>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</si>
  <si>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</si>
  <si>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</si>
  <si>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</si>
  <si>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</si>
  <si>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</si>
  <si>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</si>
  <si>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</si>
  <si>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</si>
  <si>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</si>
  <si>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</si>
  <si>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</si>
  <si>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</si>
  <si>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</si>
  <si>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</si>
  <si>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</si>
  <si>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</si>
  <si>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</si>
  <si>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</si>
  <si>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</si>
  <si>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</si>
  <si>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</si>
  <si>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</si>
  <si>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</si>
  <si>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</si>
  <si>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</si>
  <si>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</si>
  <si>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</si>
  <si>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</si>
  <si>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</si>
  <si>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</si>
  <si>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</si>
  <si>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</si>
  <si>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</si>
  <si>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</si>
  <si>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</si>
  <si>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</si>
  <si>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</si>
  <si>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</si>
  <si>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</si>
  <si>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</si>
  <si>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</si>
  <si>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</si>
  <si>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</si>
  <si>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</si>
  <si>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</si>
  <si>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</si>
  <si>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</si>
  <si>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</si>
  <si>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</si>
  <si>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</si>
  <si>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</si>
  <si>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</si>
  <si>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</si>
  <si>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</si>
  <si>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</si>
  <si>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</si>
  <si>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</si>
  <si>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</si>
  <si>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</si>
  <si>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</si>
  <si>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</si>
  <si>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</si>
  <si>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</si>
  <si>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</si>
  <si>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</si>
  <si>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</si>
  <si>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</si>
  <si>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</si>
  <si>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</si>
  <si>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</si>
  <si>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</si>
  <si>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</si>
  <si>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</si>
  <si>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</si>
  <si>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</si>
  <si>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</si>
  <si>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</si>
  <si>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</si>
  <si>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</si>
  <si>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</si>
  <si>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</si>
  <si>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</si>
  <si>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</si>
  <si>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</si>
  <si>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</si>
  <si>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</si>
  <si>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</si>
  <si>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</si>
  <si>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</si>
  <si>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</si>
  <si>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</si>
  <si>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</si>
  <si>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</si>
  <si>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</si>
  <si>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</si>
  <si>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</si>
  <si>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</si>
  <si>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</si>
  <si>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</si>
  <si>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</si>
  <si>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</si>
  <si>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</si>
  <si>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</si>
  <si>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</si>
  <si>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</si>
  <si>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</si>
  <si>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</si>
  <si>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</si>
  <si>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</si>
  <si>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</si>
  <si>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</si>
  <si>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</si>
  <si>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</si>
  <si>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</si>
  <si>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</si>
  <si>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</si>
  <si>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</si>
  <si>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</si>
  <si>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</si>
  <si>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</si>
  <si>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</si>
  <si>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</si>
  <si>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</si>
  <si>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</si>
  <si>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</si>
  <si>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</si>
  <si>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</si>
  <si>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</si>
  <si>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</si>
  <si>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</si>
  <si>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</si>
  <si>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</si>
  <si>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</si>
  <si>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</si>
  <si>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</si>
  <si>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</si>
  <si>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</si>
  <si>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</si>
  <si>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</si>
  <si>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</si>
  <si>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</si>
  <si>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</si>
  <si>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</si>
  <si>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</si>
  <si>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</si>
  <si>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</si>
  <si>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</si>
  <si>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</si>
  <si>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</si>
  <si>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</si>
  <si>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</si>
  <si>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</si>
  <si>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</si>
  <si>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</si>
  <si>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</si>
  <si>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</si>
  <si>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</si>
  <si>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</si>
  <si>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</si>
  <si>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</si>
  <si>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</si>
  <si>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</si>
  <si>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</si>
  <si>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</si>
  <si>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</si>
  <si>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</si>
  <si>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</si>
  <si>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</si>
  <si>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</si>
  <si>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</si>
  <si>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</si>
  <si>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</si>
  <si>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</si>
  <si>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</si>
  <si>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</si>
  <si>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</si>
  <si>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</si>
  <si>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</si>
  <si>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</si>
  <si>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</si>
  <si>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</si>
  <si>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</si>
  <si>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</si>
  <si>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</si>
  <si>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</si>
  <si>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</si>
  <si>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</si>
  <si>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</si>
  <si>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</si>
  <si>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</si>
  <si>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</si>
  <si>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</si>
  <si>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</si>
  <si>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</si>
  <si>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</si>
  <si>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</si>
  <si>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</si>
  <si>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</si>
  <si>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</si>
  <si>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</si>
  <si>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</si>
  <si>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</si>
  <si>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</si>
  <si>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</si>
  <si>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</si>
  <si>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</si>
  <si>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</si>
  <si>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</si>
  <si>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</si>
  <si>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</si>
  <si>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</si>
  <si>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</si>
  <si>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</si>
  <si>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</si>
  <si>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</si>
  <si>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</si>
  <si>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</si>
  <si>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</si>
  <si>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</si>
  <si>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</si>
  <si>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</si>
  <si>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</si>
  <si>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</si>
  <si>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</si>
  <si>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</si>
  <si>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</si>
  <si>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</si>
  <si>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</si>
  <si>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</si>
  <si>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</si>
  <si>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</si>
  <si>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</si>
  <si>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</si>
  <si>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</si>
  <si>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</si>
  <si>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</si>
  <si>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</si>
  <si>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</si>
  <si>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</si>
  <si>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</si>
  <si>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</si>
  <si>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</si>
  <si>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</si>
  <si>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</si>
  <si>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</si>
  <si>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</si>
  <si>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</si>
  <si>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</si>
  <si>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</si>
  <si>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</si>
  <si>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</si>
  <si>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</si>
  <si>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</si>
  <si>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</si>
  <si>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</si>
  <si>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</si>
  <si>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</si>
  <si>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</si>
  <si>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</si>
  <si>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</si>
  <si>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</si>
  <si>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</si>
  <si>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</si>
  <si>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</si>
  <si>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</si>
  <si>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</si>
  <si>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</si>
  <si>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</si>
  <si>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</si>
  <si>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</si>
  <si>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</si>
  <si>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</si>
  <si>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</si>
  <si>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</si>
  <si>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</si>
  <si>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</si>
  <si>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</si>
  <si>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</si>
  <si>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</si>
  <si>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</si>
  <si>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</si>
  <si>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</si>
  <si>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</si>
  <si>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</si>
  <si>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</si>
  <si>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</si>
  <si>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</si>
  <si>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</si>
  <si>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</si>
  <si>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</si>
  <si>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</si>
  <si>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</si>
  <si>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</si>
  <si>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</si>
  <si>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</si>
  <si>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</si>
  <si>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</si>
  <si>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</si>
  <si>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</si>
  <si>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</si>
  <si>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</si>
  <si>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</si>
  <si>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</si>
  <si>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</si>
  <si>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</si>
  <si>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</si>
  <si>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</si>
  <si>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</si>
  <si>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</si>
  <si>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</si>
  <si>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</si>
  <si>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</si>
  <si>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</si>
  <si>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</si>
  <si>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</si>
  <si>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</si>
  <si>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</si>
  <si>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</si>
  <si>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</si>
  <si>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</si>
  <si>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</si>
  <si>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</si>
  <si>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</si>
  <si>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</si>
  <si>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</si>
  <si>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</si>
  <si>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</si>
  <si>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</si>
  <si>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</si>
  <si>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</si>
  <si>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</si>
  <si>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</si>
  <si>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</si>
  <si>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</si>
  <si>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</si>
  <si>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</si>
  <si>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</si>
  <si>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</si>
  <si>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</si>
  <si>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</si>
  <si>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</si>
  <si>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</si>
  <si>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</si>
  <si>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</si>
  <si>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</si>
  <si>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</si>
  <si>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</si>
  <si>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</si>
  <si>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</si>
  <si>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</si>
  <si>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</si>
  <si>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</si>
  <si>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</si>
  <si>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</si>
  <si>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</si>
  <si>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</si>
  <si>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</si>
  <si>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</si>
  <si>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</si>
  <si>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</si>
  <si>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</si>
  <si>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</si>
  <si>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</si>
  <si>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</si>
  <si>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</si>
  <si>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</si>
  <si>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</si>
  <si>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</si>
  <si>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</si>
  <si>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</si>
  <si>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</si>
  <si>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</si>
  <si>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</si>
  <si>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</si>
  <si>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</si>
  <si>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</si>
  <si>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</si>
  <si>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</si>
  <si>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</si>
  <si>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</si>
  <si>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</si>
  <si>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</si>
  <si>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</si>
  <si>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</si>
  <si>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</si>
  <si>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</si>
  <si>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</si>
  <si>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</si>
  <si>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</si>
  <si>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</si>
  <si>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</si>
  <si>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</si>
  <si>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</si>
  <si>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</si>
  <si>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</si>
  <si>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</si>
  <si>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</si>
  <si>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</si>
  <si>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</si>
  <si>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</si>
  <si>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</si>
  <si>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</si>
  <si>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</si>
  <si>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</si>
  <si>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</si>
  <si>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</si>
  <si>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</si>
  <si>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</si>
  <si>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</si>
  <si>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</si>
  <si>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</si>
  <si>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</si>
  <si>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</si>
  <si>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</si>
  <si>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</si>
  <si>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</si>
  <si>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</si>
  <si>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</si>
  <si>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</si>
  <si>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</si>
  <si>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</si>
  <si>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</si>
  <si>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</si>
  <si>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</si>
  <si>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</si>
  <si>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</si>
  <si>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</si>
  <si>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</si>
  <si>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</si>
  <si>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</si>
  <si>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</si>
  <si>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</si>
  <si>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</si>
  <si>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</si>
  <si>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</si>
  <si>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</si>
  <si>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</si>
  <si>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</si>
  <si>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</si>
  <si>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</si>
  <si>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</si>
  <si>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</si>
  <si>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</si>
  <si>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</si>
  <si>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</si>
  <si>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</si>
  <si>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</si>
  <si>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</si>
  <si>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</si>
  <si>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</si>
  <si>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</si>
  <si>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</si>
  <si>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</si>
  <si>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</si>
  <si>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</si>
  <si>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</si>
  <si>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</si>
  <si>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</si>
  <si>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</si>
  <si>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</si>
  <si>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</si>
  <si>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</si>
  <si>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</si>
  <si>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</si>
  <si>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</si>
  <si>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</si>
  <si>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</si>
  <si>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</si>
  <si>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</si>
  <si>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</si>
  <si>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</si>
  <si>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</si>
  <si>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</si>
  <si>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</si>
  <si>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</si>
  <si>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</si>
  <si>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</si>
  <si>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</si>
  <si>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</si>
  <si>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</si>
  <si>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</si>
  <si>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</si>
  <si>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</si>
  <si>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</si>
  <si>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</si>
  <si>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</si>
  <si>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</si>
  <si>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</si>
  <si>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</si>
  <si>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</si>
  <si>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</si>
  <si>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</si>
  <si>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</si>
  <si>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</si>
  <si>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</si>
  <si>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</si>
  <si>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</si>
  <si>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</si>
  <si>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</si>
  <si>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</si>
  <si>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</si>
  <si>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</si>
  <si>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</si>
  <si>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</si>
  <si>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</si>
  <si>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</si>
  <si>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</si>
  <si>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</si>
  <si>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</si>
  <si>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</si>
  <si>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</si>
  <si>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</si>
  <si>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</si>
  <si>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</si>
  <si>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</si>
  <si>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</si>
  <si>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</si>
  <si>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</si>
  <si>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</si>
  <si>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</si>
  <si>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</si>
  <si>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</si>
  <si>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</si>
  <si>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</si>
  <si>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</si>
  <si>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</si>
  <si>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</si>
  <si>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</si>
  <si>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</si>
  <si>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</si>
  <si>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</si>
  <si>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</si>
  <si>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</si>
  <si>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</si>
  <si>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</si>
  <si>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</si>
  <si>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</si>
  <si>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</si>
  <si>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</si>
  <si>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</si>
  <si>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</si>
  <si>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</si>
  <si>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</si>
  <si>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</si>
  <si>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</si>
  <si>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</si>
  <si>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</si>
  <si>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</si>
  <si>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</si>
  <si>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</si>
  <si>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</si>
  <si>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</si>
  <si>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</si>
  <si>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</si>
  <si>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</si>
  <si>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</si>
  <si>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</si>
  <si>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</si>
  <si>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</si>
  <si>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</si>
  <si>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</si>
  <si>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</si>
  <si>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</si>
  <si>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</si>
  <si>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</si>
  <si>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</si>
  <si>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</si>
  <si>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</si>
  <si>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</si>
  <si>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</si>
  <si>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</si>
  <si>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</si>
  <si>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</si>
  <si>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</si>
  <si>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</si>
  <si>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</si>
  <si>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</si>
  <si>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</si>
  <si>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</si>
  <si>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</si>
  <si>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</si>
  <si>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</si>
  <si>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</si>
  <si>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</si>
  <si>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</si>
  <si>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</si>
  <si>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</si>
  <si>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</si>
  <si>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</si>
  <si>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</si>
  <si>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</si>
  <si>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</si>
  <si>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</si>
  <si>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</si>
  <si>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</si>
  <si>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</si>
  <si>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</si>
  <si>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</si>
  <si>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</si>
  <si>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</si>
  <si>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</si>
  <si>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</si>
  <si>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</si>
  <si>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</si>
  <si>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</si>
  <si>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</si>
  <si>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</si>
  <si>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</si>
  <si>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</si>
  <si>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</si>
  <si>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</si>
  <si>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</si>
  <si>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</si>
  <si>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</si>
  <si>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</si>
  <si>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</si>
  <si>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</si>
  <si>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</si>
  <si>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</si>
  <si>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</si>
  <si>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</si>
  <si>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</si>
  <si>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</si>
  <si>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</si>
  <si>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</si>
  <si>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</si>
  <si>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</si>
  <si>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</si>
  <si>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</si>
  <si>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</si>
  <si>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</si>
  <si>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</si>
  <si>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</si>
  <si>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</si>
  <si>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</si>
  <si>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</si>
  <si>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</si>
  <si>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</si>
  <si>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</si>
  <si>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</si>
  <si>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</si>
  <si>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</si>
  <si>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</si>
  <si>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</si>
  <si>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</si>
  <si>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</si>
  <si>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</si>
  <si>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</si>
  <si>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</si>
  <si>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</si>
  <si>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</si>
  <si>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</si>
  <si>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</si>
  <si>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</si>
  <si>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</si>
  <si>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</si>
  <si>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</si>
  <si>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</si>
  <si>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</si>
  <si>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</si>
  <si>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</si>
  <si>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</si>
  <si>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</si>
  <si>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</si>
  <si>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</si>
  <si>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</si>
  <si>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</si>
  <si>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</si>
  <si>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</si>
  <si>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</si>
  <si>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</si>
  <si>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</si>
  <si>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</si>
  <si>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</si>
  <si>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</si>
  <si>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</si>
  <si>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</si>
  <si>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</si>
  <si>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</si>
  <si>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</si>
  <si>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</si>
  <si>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</si>
  <si>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</si>
  <si>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</si>
  <si>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</si>
  <si>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</si>
  <si>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</si>
  <si>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</si>
  <si>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</si>
  <si>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</si>
  <si>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</si>
  <si>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</si>
  <si>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</si>
  <si>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</si>
  <si>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</si>
  <si>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</si>
  <si>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</si>
  <si>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</si>
  <si>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</si>
  <si>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</si>
  <si>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</si>
  <si>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</si>
  <si>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</si>
  <si>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</si>
  <si>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</si>
  <si>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</si>
  <si>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</si>
  <si>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</si>
  <si>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</si>
  <si>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</si>
  <si>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</si>
  <si>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</si>
  <si>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</si>
  <si>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</si>
  <si>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</si>
  <si>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</si>
  <si>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</si>
  <si>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</si>
  <si>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</si>
  <si>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</si>
  <si>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</si>
  <si>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</si>
  <si>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</si>
  <si>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</si>
  <si>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</si>
  <si>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</si>
  <si>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</si>
  <si>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</si>
  <si>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</si>
  <si>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</si>
  <si>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</si>
  <si>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</si>
  <si>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</si>
  <si>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</si>
  <si>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</si>
  <si>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</si>
  <si>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</si>
  <si>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</si>
  <si>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</si>
  <si>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</si>
  <si>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</si>
  <si>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</si>
  <si>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</si>
  <si>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</si>
  <si>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</si>
  <si>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</si>
  <si>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</si>
  <si>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</si>
  <si>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</si>
  <si>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</si>
  <si>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</si>
  <si>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</si>
  <si>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</si>
  <si>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</si>
  <si>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</si>
  <si>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</si>
  <si>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</si>
  <si>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</si>
  <si>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</si>
  <si>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</si>
  <si>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</si>
  <si>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</si>
  <si>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</si>
  <si>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</si>
  <si>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</si>
  <si>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</si>
  <si>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</si>
  <si>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</si>
  <si>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</si>
  <si>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</si>
  <si>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</si>
  <si>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</si>
  <si>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</si>
  <si>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</si>
  <si>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</si>
  <si>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</si>
  <si>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</si>
  <si>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</si>
  <si>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</si>
  <si>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</si>
  <si>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</si>
  <si>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</si>
  <si>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</si>
  <si>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</si>
  <si>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</si>
  <si>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</si>
  <si>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</si>
  <si>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</si>
  <si>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</si>
  <si>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</si>
  <si>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</si>
  <si>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</si>
  <si>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</si>
  <si>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</si>
  <si>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</si>
  <si>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</si>
  <si>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</si>
  <si>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</si>
  <si>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</si>
  <si>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</si>
  <si>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</si>
  <si>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</si>
  <si>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</si>
  <si>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</si>
  <si>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</si>
  <si>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</si>
  <si>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</si>
  <si>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</si>
  <si>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</si>
  <si>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</si>
  <si>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</si>
  <si>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</si>
  <si>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</si>
  <si>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</si>
  <si>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</si>
  <si>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</si>
  <si>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</si>
  <si>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</si>
  <si>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</si>
  <si>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</si>
  <si>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</si>
  <si>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</si>
  <si>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</si>
  <si>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</si>
  <si>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</si>
  <si>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</si>
  <si>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</si>
  <si>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</si>
  <si>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</si>
  <si>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</si>
  <si>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</si>
  <si>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</si>
  <si>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</si>
  <si>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</si>
  <si>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</si>
  <si>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</si>
  <si>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</si>
  <si>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</si>
  <si>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</si>
  <si>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</si>
  <si>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</si>
  <si>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</si>
  <si>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</si>
  <si>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</si>
  <si>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</si>
  <si>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</si>
  <si>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</si>
  <si>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</si>
  <si>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</si>
  <si>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</si>
  <si>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</si>
  <si>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</si>
  <si>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</si>
  <si>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</si>
  <si>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</si>
  <si>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</si>
  <si>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</si>
  <si>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</si>
  <si>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</si>
  <si>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</si>
  <si>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</si>
  <si>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</si>
  <si>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</si>
  <si>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</si>
  <si>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</si>
  <si>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</si>
  <si>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</si>
  <si>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</si>
  <si>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</si>
  <si>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</si>
  <si>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</si>
  <si>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</si>
  <si>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</si>
  <si>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</si>
  <si>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</si>
  <si>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</si>
  <si>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</si>
  <si>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</si>
  <si>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</si>
  <si>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</si>
  <si>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</si>
  <si>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</si>
  <si>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</si>
  <si>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</si>
  <si>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</si>
  <si>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</si>
  <si>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</si>
  <si>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</si>
  <si>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</si>
  <si>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</si>
  <si>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</si>
  <si>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</si>
  <si>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</si>
  <si>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</si>
  <si>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</si>
  <si>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</si>
  <si>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</si>
  <si>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</si>
  <si>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</si>
  <si>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</si>
  <si>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</si>
  <si>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</si>
  <si>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</si>
  <si>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</si>
  <si>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</si>
  <si>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</si>
  <si>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</si>
  <si>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</si>
  <si>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</si>
  <si>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</si>
  <si>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</si>
  <si>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</si>
  <si>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</si>
  <si>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</si>
  <si>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</si>
  <si>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</si>
  <si>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</si>
  <si>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</si>
  <si>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</si>
  <si>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</si>
  <si>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</si>
  <si>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</si>
  <si>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</si>
  <si>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</si>
  <si>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</si>
  <si>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</si>
  <si>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</si>
  <si>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</si>
  <si>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</si>
  <si>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</si>
  <si>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</si>
  <si>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</si>
  <si>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</si>
  <si>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</si>
  <si>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</si>
  <si>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</si>
  <si>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</si>
  <si>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</si>
  <si>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</si>
  <si>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</si>
  <si>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</si>
  <si>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</si>
  <si>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</si>
  <si>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</si>
  <si>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</si>
  <si>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</si>
  <si>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</si>
  <si>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</si>
  <si>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</si>
  <si>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</si>
  <si>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</si>
  <si>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</si>
  <si>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</si>
  <si>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</si>
  <si>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</si>
  <si>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</si>
  <si>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</si>
  <si>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</si>
  <si>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</si>
  <si>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</si>
  <si>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</si>
  <si>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</si>
  <si>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</si>
  <si>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</si>
  <si>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</si>
  <si>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</si>
  <si>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</si>
  <si>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</si>
  <si>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</si>
  <si>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</si>
  <si>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</si>
  <si>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</si>
  <si>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</si>
  <si>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</si>
  <si>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</si>
  <si>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</si>
  <si>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</si>
  <si>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</si>
  <si>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</si>
  <si>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</si>
  <si>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</si>
  <si>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</si>
  <si>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</si>
  <si>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</si>
  <si>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</si>
  <si>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</si>
  <si>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</si>
  <si>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</si>
  <si>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</si>
  <si>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</si>
  <si>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</si>
  <si>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</si>
  <si>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</si>
  <si>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</si>
  <si>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</si>
  <si>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</si>
  <si>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</si>
  <si>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</si>
  <si>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</si>
  <si>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</si>
  <si>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</si>
  <si>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</si>
  <si>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</si>
  <si>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</si>
  <si>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</si>
  <si>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</si>
  <si>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</si>
  <si>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</si>
  <si>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</si>
  <si>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</si>
  <si>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</si>
  <si>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</si>
  <si>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</si>
  <si>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</si>
  <si>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</si>
  <si>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</si>
  <si>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</si>
  <si>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</si>
  <si>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</si>
  <si>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</si>
  <si>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</si>
  <si>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</si>
  <si>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</si>
  <si>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</si>
  <si>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</si>
  <si>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</si>
  <si>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</si>
  <si>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</si>
  <si>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</si>
  <si>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</si>
  <si>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</si>
  <si>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</si>
  <si>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</si>
  <si>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</si>
  <si>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</si>
  <si>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</si>
  <si>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</si>
  <si>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</si>
  <si>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</si>
  <si>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</si>
  <si>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</si>
  <si>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</si>
  <si>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</si>
  <si>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</si>
  <si>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</si>
  <si>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</si>
  <si>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</si>
  <si>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</si>
  <si>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</si>
  <si>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</si>
  <si>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</si>
  <si>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</si>
  <si>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</si>
  <si>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</si>
  <si>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</si>
  <si>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</si>
  <si>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</si>
  <si>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</si>
  <si>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</si>
  <si>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</si>
  <si>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</si>
  <si>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</si>
  <si>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</si>
  <si>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</si>
  <si>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</si>
  <si>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</si>
  <si>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</si>
  <si>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</si>
  <si>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</si>
  <si>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</si>
  <si>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</si>
  <si>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</si>
  <si>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</si>
  <si>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</si>
  <si>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</si>
  <si>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</si>
  <si>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</si>
  <si>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</si>
  <si>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</si>
  <si>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</si>
  <si>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</si>
  <si>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</si>
  <si>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</si>
  <si>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</si>
  <si>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</si>
  <si>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</si>
  <si>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</si>
  <si>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</si>
  <si>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</si>
  <si>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</si>
  <si>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</si>
  <si>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</si>
  <si>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</si>
  <si>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</si>
  <si>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</si>
  <si>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</si>
  <si>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</si>
  <si>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</si>
  <si>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</si>
  <si>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</si>
  <si>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</si>
  <si>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</si>
  <si>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</si>
  <si>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</si>
  <si>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</si>
  <si>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</si>
  <si>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</si>
  <si>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</si>
  <si>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</si>
  <si>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</si>
  <si>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</si>
  <si>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</si>
  <si>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</si>
  <si>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</si>
  <si>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</si>
  <si>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</si>
  <si>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</si>
  <si>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</si>
  <si>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</si>
  <si>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</si>
  <si>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</si>
  <si>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</si>
  <si>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</si>
  <si>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</si>
  <si>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</si>
  <si>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</si>
  <si>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</si>
  <si>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</si>
  <si>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</si>
  <si>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</si>
  <si>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</si>
  <si>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</si>
  <si>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</si>
  <si>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</si>
  <si>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</si>
  <si>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</si>
  <si>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</si>
  <si>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</si>
  <si>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</si>
  <si>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</si>
  <si>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</si>
  <si>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</si>
  <si>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</si>
  <si>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</si>
  <si>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</si>
  <si>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</si>
  <si>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</si>
  <si>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</si>
  <si>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</si>
  <si>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</si>
  <si>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</si>
  <si>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</si>
  <si>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</si>
  <si>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</si>
  <si>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</si>
  <si>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</si>
  <si>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</si>
  <si>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</si>
  <si>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</si>
  <si>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</si>
  <si>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</si>
  <si>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</si>
  <si>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</si>
  <si>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</si>
  <si>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</si>
  <si>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</si>
  <si>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</si>
  <si>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</si>
  <si>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</si>
  <si>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</si>
  <si>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</si>
  <si>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</si>
  <si>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</si>
  <si>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</si>
  <si>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</si>
  <si>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</si>
  <si>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</si>
  <si>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</si>
  <si>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</si>
  <si>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</si>
  <si>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</si>
  <si>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</si>
  <si>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</si>
  <si>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</si>
  <si>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</si>
  <si>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</si>
  <si>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</si>
  <si>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</si>
  <si>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</si>
  <si>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</si>
  <si>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</si>
  <si>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</si>
  <si>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</si>
  <si>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</si>
  <si>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</si>
  <si>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</si>
  <si>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</si>
  <si>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</si>
  <si>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</si>
  <si>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</si>
  <si>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</si>
  <si>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</si>
  <si>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</si>
  <si>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</si>
  <si>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</si>
  <si>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</si>
  <si>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</si>
  <si>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</si>
  <si>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</si>
  <si>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</si>
  <si>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</si>
  <si>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</si>
  <si>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</si>
  <si>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</si>
  <si>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</si>
  <si>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</si>
  <si>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</si>
  <si>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</si>
  <si>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</si>
  <si>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</si>
  <si>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</si>
  <si>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</si>
  <si>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</si>
  <si>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</si>
  <si>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</si>
  <si>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</si>
  <si>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</si>
  <si>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</si>
  <si>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</si>
  <si>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</si>
  <si>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</si>
  <si>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</si>
  <si>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</si>
  <si>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</si>
  <si>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</si>
  <si>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</si>
  <si>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</si>
  <si>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</si>
  <si>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</si>
  <si>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</si>
  <si>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</si>
  <si>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</si>
  <si>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</si>
  <si>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</si>
  <si>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</si>
  <si>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</si>
  <si>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</si>
  <si>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</si>
  <si>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</si>
  <si>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</si>
  <si>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</si>
  <si>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</si>
  <si>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</si>
  <si>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</si>
  <si>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</si>
  <si>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</si>
  <si>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</si>
  <si>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</si>
  <si>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</si>
  <si>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</si>
  <si>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</si>
  <si>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</si>
  <si>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</si>
  <si>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</si>
  <si>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</si>
  <si>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</si>
  <si>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</si>
  <si>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</si>
  <si>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</si>
  <si>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</si>
  <si>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</si>
  <si>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</si>
  <si>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</si>
  <si>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</si>
  <si>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</si>
  <si>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</si>
  <si>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</si>
  <si>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</si>
  <si>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</si>
  <si>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</si>
  <si>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</si>
  <si>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</si>
  <si>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</si>
  <si>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</si>
  <si>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</si>
  <si>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</si>
  <si>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</si>
  <si>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</si>
  <si>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</si>
  <si>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</si>
  <si>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</si>
  <si>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</si>
  <si>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</si>
  <si>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</si>
  <si>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</si>
  <si>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</si>
  <si>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</si>
  <si>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</si>
  <si>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</si>
  <si>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</si>
  <si>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</si>
  <si>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</si>
  <si>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</si>
  <si>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</si>
  <si>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</si>
  <si>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</si>
  <si>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</si>
  <si>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</si>
  <si>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</si>
  <si>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</si>
  <si>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</si>
  <si>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</si>
  <si>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</si>
  <si>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</si>
  <si>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</si>
  <si>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</si>
  <si>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</si>
  <si>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</si>
  <si>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</si>
  <si>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</si>
  <si>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</si>
  <si>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</si>
  <si>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</si>
  <si>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</si>
  <si>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</si>
  <si>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</si>
  <si>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</si>
  <si>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</si>
  <si>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</si>
  <si>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</si>
  <si>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</si>
  <si>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</si>
  <si>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</si>
  <si>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</si>
  <si>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</si>
  <si>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</si>
  <si>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</si>
  <si>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</si>
  <si>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</si>
  <si>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</si>
  <si>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</si>
  <si>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</si>
  <si>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</si>
  <si>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</si>
  <si>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</si>
  <si>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</si>
  <si>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</si>
  <si>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</si>
  <si>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</si>
  <si>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</si>
  <si>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</si>
  <si>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</si>
  <si>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</si>
  <si>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</si>
  <si>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</si>
  <si>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</si>
  <si>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</si>
  <si>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</si>
  <si>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</si>
  <si>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</si>
  <si>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</si>
  <si>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</si>
  <si>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</si>
  <si>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</si>
  <si>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</si>
  <si>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</si>
  <si>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</si>
  <si>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</si>
  <si>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</si>
  <si>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</si>
  <si>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</si>
  <si>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</si>
  <si>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</si>
  <si>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</si>
  <si>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</si>
  <si>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</si>
  <si>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</si>
  <si>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</si>
  <si>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</si>
  <si>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</si>
  <si>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</si>
  <si>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</si>
  <si>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</si>
  <si>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</si>
  <si>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</si>
  <si>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</si>
  <si>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</si>
  <si>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</si>
  <si>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</si>
  <si>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</si>
  <si>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</si>
  <si>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</si>
  <si>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</si>
  <si>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</si>
  <si>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</si>
  <si>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</si>
  <si>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</si>
  <si>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</si>
  <si>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</si>
  <si>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</si>
  <si>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</si>
  <si>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</si>
  <si>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</si>
  <si>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</si>
  <si>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</si>
  <si>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</si>
  <si>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</si>
  <si>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</si>
  <si>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</si>
  <si>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</si>
  <si>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</si>
  <si>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</si>
  <si>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</si>
  <si>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</si>
  <si>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</si>
  <si>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</si>
  <si>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</si>
  <si>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</si>
  <si>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</si>
  <si>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</si>
  <si>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</si>
  <si>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</si>
  <si>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</si>
  <si>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</si>
  <si>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</si>
  <si>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</si>
  <si>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</si>
  <si>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</si>
  <si>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</si>
  <si>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</si>
  <si>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</si>
  <si>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</si>
  <si>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</si>
  <si>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</si>
  <si>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</si>
  <si>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</si>
  <si>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</si>
  <si>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</si>
  <si>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</si>
  <si>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</si>
  <si>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</si>
  <si>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</si>
  <si>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</si>
  <si>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</si>
  <si>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</si>
  <si>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</si>
  <si>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</si>
  <si>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</si>
  <si>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</si>
  <si>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</si>
  <si>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</si>
  <si>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</si>
  <si>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</si>
  <si>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</si>
  <si>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</si>
  <si>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</si>
  <si>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</si>
  <si>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</si>
  <si>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</si>
  <si>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</si>
  <si>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</si>
  <si>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</si>
  <si>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</si>
  <si>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</si>
  <si>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</si>
  <si>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</si>
  <si>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</si>
  <si>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</si>
  <si>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</si>
  <si>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</si>
  <si>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</si>
  <si>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</si>
  <si>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</si>
  <si>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</si>
  <si>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</si>
  <si>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</si>
  <si>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</si>
  <si>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</si>
  <si>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</si>
  <si>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</si>
  <si>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</si>
  <si>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</si>
  <si>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</si>
  <si>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</si>
  <si>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</si>
  <si>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</si>
  <si>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</si>
  <si>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</si>
  <si>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</si>
  <si>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</si>
  <si>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</si>
  <si>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</si>
  <si>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</si>
  <si>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</si>
  <si>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</si>
  <si>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</si>
  <si>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</si>
  <si>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</si>
  <si>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</si>
  <si>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</si>
  <si>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</si>
  <si>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</si>
  <si>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</si>
  <si>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</si>
  <si>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</si>
  <si>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</si>
  <si>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</si>
  <si>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</si>
  <si>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</si>
  <si>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</si>
  <si>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</si>
  <si>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</si>
  <si>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</si>
  <si>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</si>
  <si>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</si>
  <si>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</si>
  <si>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</si>
  <si>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</si>
  <si>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</si>
  <si>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</si>
  <si>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</si>
  <si>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</si>
  <si>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</si>
  <si>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</si>
  <si>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</si>
  <si>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</si>
  <si>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</si>
  <si>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</si>
  <si>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</si>
  <si>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</si>
  <si>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</si>
  <si>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</si>
  <si>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</si>
  <si>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</si>
  <si>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</si>
  <si>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</si>
  <si>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</si>
  <si>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</si>
  <si>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</si>
  <si>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</si>
  <si>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</si>
  <si>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</si>
  <si>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</si>
  <si>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</si>
  <si>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</si>
  <si>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</si>
  <si>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</si>
  <si>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</si>
  <si>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</si>
  <si>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</si>
  <si>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</si>
  <si>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</si>
  <si>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</si>
  <si>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</si>
  <si>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</si>
  <si>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</si>
  <si>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</si>
  <si>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</si>
  <si>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</si>
  <si>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</si>
  <si>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</si>
  <si>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</si>
  <si>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</si>
  <si>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</si>
  <si>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</si>
  <si>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</si>
  <si>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</si>
  <si>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</si>
  <si>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</si>
  <si>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</si>
  <si>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</si>
  <si>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</si>
  <si>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</si>
  <si>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</si>
  <si>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</si>
  <si>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</si>
  <si>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</si>
  <si>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</si>
  <si>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</si>
  <si>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</si>
  <si>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</si>
  <si>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</si>
  <si>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</si>
  <si>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</si>
  <si>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</si>
  <si>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</si>
  <si>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</si>
  <si>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</si>
  <si>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</si>
  <si>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</si>
  <si>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</si>
  <si>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</si>
  <si>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</si>
  <si>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</si>
  <si>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</si>
  <si>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</si>
  <si>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</si>
  <si>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</si>
  <si>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</si>
  <si>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</si>
  <si>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</si>
  <si>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</si>
  <si>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</si>
  <si>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</si>
  <si>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</si>
  <si>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</si>
  <si>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</si>
  <si>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</si>
  <si>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</si>
  <si>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</si>
  <si>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</si>
  <si>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</si>
  <si>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</si>
  <si>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</si>
  <si>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</si>
  <si>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</si>
  <si>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</si>
  <si>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</si>
  <si>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</si>
  <si>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</si>
  <si>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</si>
  <si>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</si>
  <si>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</si>
  <si>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</si>
  <si>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</si>
  <si>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</si>
  <si>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</si>
  <si>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</si>
  <si>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</si>
  <si>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</si>
  <si>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</si>
  <si>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</si>
  <si>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</si>
  <si>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</si>
  <si>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</si>
  <si>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</si>
  <si>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</si>
  <si>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</si>
  <si>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</si>
  <si>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</si>
  <si>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</si>
  <si>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</si>
  <si>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</si>
  <si>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</si>
  <si>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</si>
  <si>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</si>
  <si>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</si>
  <si>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</si>
  <si>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</si>
  <si>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</si>
  <si>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</si>
  <si>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</si>
  <si>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</si>
  <si>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</si>
  <si>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</si>
  <si>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</si>
  <si>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</si>
  <si>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</si>
  <si>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</si>
  <si>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</si>
  <si>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</si>
  <si>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</si>
  <si>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</si>
  <si>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</si>
  <si>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</si>
  <si>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</si>
  <si>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</si>
  <si>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</si>
  <si>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</si>
  <si>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</si>
  <si>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</si>
  <si>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</si>
  <si>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</si>
  <si>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</si>
  <si>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</si>
  <si>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</si>
  <si>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</si>
  <si>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</si>
  <si>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</si>
  <si>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</si>
  <si>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</si>
  <si>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</si>
  <si>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</si>
  <si>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</si>
  <si>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</si>
  <si>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</si>
  <si>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</si>
  <si>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</si>
  <si>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</si>
  <si>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</si>
  <si>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</si>
  <si>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</si>
  <si>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</si>
  <si>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</si>
  <si>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</si>
  <si>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</si>
  <si>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</si>
  <si>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</si>
  <si>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</si>
  <si>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</si>
  <si>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</si>
  <si>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</si>
  <si>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</si>
  <si>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</si>
  <si>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</si>
  <si>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</si>
  <si>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</si>
  <si>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</si>
  <si>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</si>
  <si>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</si>
  <si>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</si>
  <si>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</si>
  <si>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</si>
  <si>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</si>
  <si>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</si>
  <si>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</si>
  <si>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</si>
  <si>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</si>
  <si>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</si>
  <si>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</si>
  <si>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</si>
  <si>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</si>
  <si>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</si>
  <si>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</si>
  <si>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</si>
  <si>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</si>
  <si>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</si>
  <si>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</si>
  <si>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</si>
  <si>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</si>
  <si>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</si>
  <si>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</si>
  <si>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</si>
  <si>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</si>
  <si>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</si>
  <si>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</si>
  <si>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</si>
  <si>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</si>
  <si>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</si>
  <si>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</si>
  <si>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</si>
  <si>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</si>
  <si>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</si>
  <si>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</si>
  <si>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</si>
  <si>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</si>
  <si>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</si>
  <si>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</si>
  <si>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</si>
  <si>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</si>
  <si>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</si>
  <si>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</si>
  <si>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</si>
  <si>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</si>
  <si>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</si>
  <si>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</si>
  <si>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</si>
  <si>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</si>
  <si>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</si>
  <si>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</si>
  <si>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</si>
  <si>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</si>
  <si>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</si>
  <si>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</si>
  <si>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</si>
  <si>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</si>
  <si>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</si>
  <si>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</si>
  <si>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</si>
  <si>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</si>
  <si>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</si>
  <si>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</si>
  <si>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</si>
  <si>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</si>
  <si>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</si>
  <si>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</si>
  <si>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</si>
  <si>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</si>
  <si>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</si>
  <si>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</si>
  <si>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</si>
  <si>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</si>
  <si>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</si>
  <si>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</si>
  <si>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</si>
  <si>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</si>
  <si>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</si>
  <si>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</si>
  <si>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</si>
  <si>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</si>
  <si>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</si>
  <si>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</si>
  <si>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</si>
  <si>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</si>
  <si>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</si>
  <si>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</si>
  <si>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</si>
  <si>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</si>
  <si>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</si>
  <si>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</si>
  <si>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</si>
  <si>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</si>
  <si>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</si>
  <si>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</si>
  <si>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</si>
  <si>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</si>
  <si>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</si>
  <si>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</si>
  <si>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</si>
  <si>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</si>
  <si>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</si>
  <si>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</si>
  <si>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</si>
  <si>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</si>
  <si>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</si>
  <si>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</si>
  <si>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</si>
  <si>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</si>
  <si>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</si>
  <si>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</si>
  <si>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</si>
  <si>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</si>
  <si>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</si>
  <si>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</si>
  <si>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</si>
  <si>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</si>
  <si>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</si>
  <si>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</si>
  <si>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</si>
  <si>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</si>
  <si>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</si>
  <si>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</si>
  <si>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</si>
  <si>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</si>
  <si>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</si>
  <si>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</si>
  <si>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</si>
  <si>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</si>
  <si>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</si>
  <si>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</si>
  <si>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</si>
  <si>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</si>
  <si>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</si>
  <si>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</si>
  <si>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</si>
  <si>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</si>
  <si>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</si>
  <si>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</si>
  <si>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</si>
  <si>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</si>
  <si>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</si>
  <si>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</si>
  <si>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</si>
  <si>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</si>
  <si>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</si>
  <si>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</si>
  <si>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</si>
  <si>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</si>
  <si>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</si>
  <si>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</si>
  <si>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</si>
  <si>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</si>
  <si>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</si>
  <si>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</si>
  <si>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</si>
  <si>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</si>
  <si>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</si>
  <si>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</si>
  <si>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</si>
  <si>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</si>
  <si>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</si>
  <si>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</si>
  <si>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</si>
  <si>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</si>
  <si>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</si>
  <si>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</si>
  <si>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</si>
  <si>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</si>
  <si>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</si>
  <si>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</si>
  <si>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</si>
  <si>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</si>
  <si>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</si>
  <si>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</si>
  <si>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</si>
  <si>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</si>
  <si>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</si>
  <si>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</si>
  <si>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</si>
  <si>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</si>
  <si>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</si>
  <si>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</si>
  <si>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</si>
  <si>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</si>
  <si>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</si>
  <si>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</si>
  <si>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</si>
  <si>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</si>
  <si>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</si>
  <si>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</si>
  <si>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</si>
  <si>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</si>
  <si>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</si>
  <si>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</si>
  <si>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</si>
  <si>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</si>
  <si>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</si>
  <si>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</si>
  <si>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</si>
  <si>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</si>
  <si>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</si>
  <si>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</si>
  <si>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</si>
  <si>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</si>
  <si>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</si>
  <si>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</si>
  <si>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</si>
  <si>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</si>
  <si>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</si>
  <si>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</si>
  <si>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</si>
  <si>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</si>
  <si>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</si>
  <si>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</si>
  <si>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</si>
  <si>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</si>
  <si>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</si>
  <si>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</si>
  <si>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</si>
  <si>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</si>
  <si>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</si>
  <si>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</si>
  <si>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</si>
  <si>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</si>
  <si>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</si>
  <si>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</si>
  <si>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</si>
  <si>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</si>
  <si>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</si>
  <si>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</si>
  <si>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</si>
  <si>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</si>
  <si>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</si>
  <si>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</si>
  <si>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</si>
  <si>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</si>
  <si>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</si>
  <si>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</si>
  <si>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</si>
  <si>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</si>
  <si>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</si>
  <si>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</si>
  <si>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</si>
  <si>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</si>
  <si>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</si>
  <si>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</si>
  <si>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</si>
  <si>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</si>
  <si>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</si>
  <si>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</si>
  <si>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</si>
  <si>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</si>
  <si>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</si>
  <si>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</si>
  <si>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</si>
  <si>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</si>
  <si>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</si>
  <si>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</si>
  <si>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</si>
  <si>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</si>
  <si>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</si>
  <si>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</si>
  <si>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</si>
  <si>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</si>
  <si>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</si>
  <si>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</si>
  <si>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</si>
  <si>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</si>
  <si>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</si>
  <si>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</si>
  <si>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</si>
  <si>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</si>
  <si>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</si>
  <si>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</si>
  <si>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</si>
  <si>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</si>
  <si>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</si>
  <si>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</si>
  <si>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</si>
  <si>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</si>
  <si>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</si>
  <si>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</si>
  <si>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</si>
  <si>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</si>
  <si>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</si>
  <si>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</si>
  <si>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</si>
  <si>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</si>
  <si>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</si>
  <si>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</si>
  <si>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</si>
  <si>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</si>
  <si>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</si>
  <si>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</si>
  <si>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</si>
  <si>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</si>
  <si>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</si>
  <si>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</si>
  <si>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</si>
  <si>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</si>
  <si>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</si>
  <si>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</si>
  <si>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</si>
  <si>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</si>
  <si>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</si>
  <si>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</si>
  <si>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</si>
  <si>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</si>
  <si>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</si>
  <si>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</si>
  <si>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</si>
  <si>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</si>
  <si>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</si>
  <si>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</si>
  <si>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</si>
  <si>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</si>
  <si>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</si>
  <si>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</si>
  <si>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</si>
  <si>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</si>
  <si>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</si>
  <si>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</si>
  <si>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</si>
  <si>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</si>
  <si>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</si>
  <si>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</si>
  <si>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</si>
  <si>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</si>
  <si>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</si>
  <si>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</si>
  <si>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</si>
  <si>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</si>
  <si>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</si>
  <si>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</si>
  <si>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</si>
  <si>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</si>
  <si>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</si>
  <si>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</si>
  <si>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</si>
  <si>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</si>
  <si>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</si>
  <si>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</si>
  <si>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</si>
  <si>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</si>
  <si>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</si>
  <si>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</si>
  <si>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</si>
  <si>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</si>
  <si>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</si>
  <si>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</si>
  <si>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</si>
  <si>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</si>
  <si>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</si>
  <si>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</si>
  <si>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</si>
  <si>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</si>
  <si>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</si>
  <si>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</si>
  <si>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</si>
  <si>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</si>
  <si>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</si>
  <si>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</si>
  <si>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</si>
  <si>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</si>
  <si>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</si>
  <si>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</si>
  <si>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</si>
  <si>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</si>
  <si>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</si>
  <si>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</si>
  <si>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</si>
  <si>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</si>
  <si>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</si>
  <si>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</si>
  <si>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</si>
  <si>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</si>
  <si>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</si>
  <si>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</si>
  <si>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</si>
  <si>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</si>
  <si>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</si>
  <si>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</si>
  <si>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</si>
  <si>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</si>
  <si>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</si>
  <si>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</si>
  <si>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</si>
  <si>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</si>
  <si>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</si>
  <si>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</si>
  <si>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</si>
  <si>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</si>
  <si>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</si>
  <si>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</si>
  <si>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</si>
  <si>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</si>
  <si>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</si>
  <si>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</si>
  <si>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</si>
  <si>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</si>
  <si>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</si>
  <si>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</si>
  <si>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</si>
  <si>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</si>
  <si>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</si>
  <si>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</si>
  <si>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</si>
  <si>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</si>
  <si>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</si>
  <si>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</si>
  <si>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</si>
  <si>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</si>
  <si>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</si>
  <si>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</si>
  <si>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</si>
  <si>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</si>
  <si>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</si>
  <si>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</si>
  <si>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</si>
  <si>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</si>
  <si>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</si>
  <si>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</si>
  <si>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</si>
  <si>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</si>
  <si>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</si>
  <si>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</si>
  <si>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</si>
  <si>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</si>
  <si>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</si>
  <si>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</si>
  <si>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</si>
  <si>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</si>
  <si>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</si>
  <si>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</si>
  <si>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</si>
  <si>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</si>
  <si>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</si>
  <si>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</si>
  <si>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</si>
  <si>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</si>
  <si>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</si>
  <si>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</si>
  <si>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</si>
  <si>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</si>
  <si>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</si>
  <si>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</si>
  <si>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</si>
  <si>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</si>
  <si>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</si>
  <si>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</si>
  <si>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</si>
  <si>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</si>
  <si>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</si>
  <si>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</si>
  <si>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</si>
  <si>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</si>
  <si>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</si>
  <si>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</si>
  <si>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</si>
  <si>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</si>
  <si>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</si>
  <si>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</si>
  <si>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</si>
  <si>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</si>
  <si>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</si>
  <si>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</si>
  <si>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</si>
  <si>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</si>
  <si>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</si>
  <si>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</si>
  <si>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</si>
  <si>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</si>
  <si>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</si>
  <si>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</si>
  <si>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</si>
  <si>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</si>
  <si>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</si>
  <si>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</si>
  <si>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</si>
  <si>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</si>
  <si>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</si>
  <si>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</si>
  <si>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</si>
  <si>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</si>
  <si>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</si>
  <si>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</si>
  <si>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</si>
  <si>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</si>
  <si>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</si>
  <si>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</si>
  <si>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</si>
  <si>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</si>
  <si>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</si>
  <si>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</si>
  <si>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</si>
  <si>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</si>
  <si>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</si>
  <si>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</si>
  <si>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</si>
  <si>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</si>
  <si>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</si>
  <si>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</si>
  <si>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</si>
  <si>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</si>
  <si>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</si>
  <si>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</si>
  <si>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</si>
  <si>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</si>
  <si>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</si>
  <si>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</si>
  <si>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</si>
  <si>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</si>
  <si>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</si>
  <si>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</si>
  <si>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</si>
  <si>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</si>
  <si>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</si>
  <si>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</si>
  <si>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</si>
  <si>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</si>
  <si>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</si>
  <si>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</si>
  <si>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</si>
  <si>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</si>
  <si>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</si>
  <si>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</si>
  <si>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</si>
  <si>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</si>
  <si>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</si>
  <si>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</si>
  <si>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</si>
  <si>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</si>
  <si>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</si>
  <si>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</si>
  <si>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</si>
  <si>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</si>
  <si>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</si>
  <si>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</si>
  <si>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</si>
  <si>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</si>
  <si>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</si>
  <si>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</si>
  <si>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</si>
  <si>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</si>
  <si>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</si>
  <si>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</si>
  <si>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</si>
  <si>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</si>
  <si>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</si>
  <si>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</si>
  <si>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</si>
  <si>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</si>
  <si>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</si>
  <si>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</si>
  <si>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</si>
  <si>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</si>
  <si>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</si>
  <si>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</si>
  <si>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</si>
  <si>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</si>
  <si>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</si>
  <si>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</si>
  <si>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</si>
  <si>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</si>
  <si>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</si>
  <si>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</si>
  <si>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</si>
  <si>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</si>
  <si>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</si>
  <si>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</si>
  <si>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</si>
  <si>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</si>
  <si>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</si>
  <si>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</si>
  <si>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</si>
  <si>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</si>
  <si>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</si>
  <si>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</si>
  <si>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</si>
  <si>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</si>
  <si>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</si>
  <si>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</si>
  <si>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</si>
  <si>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</si>
  <si>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</si>
  <si>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</si>
  <si>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</si>
  <si>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</si>
  <si>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</si>
  <si>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</si>
  <si>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</si>
  <si>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</si>
  <si>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</si>
  <si>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</si>
  <si>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</si>
  <si>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</si>
  <si>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</si>
  <si>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</si>
  <si>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</si>
  <si>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</si>
  <si>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</si>
  <si>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</si>
  <si>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</si>
  <si>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</si>
  <si>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</si>
  <si>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</si>
  <si>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</si>
  <si>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</si>
  <si>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</si>
  <si>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</si>
  <si>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</si>
  <si>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</si>
  <si>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</si>
  <si>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</si>
  <si>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</si>
  <si>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</si>
  <si>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</si>
  <si>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</si>
  <si>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</si>
  <si>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</si>
  <si>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</si>
  <si>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</si>
  <si>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</si>
  <si>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</si>
  <si>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</si>
  <si>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</si>
  <si>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</si>
  <si>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</si>
  <si>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</si>
  <si>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</si>
  <si>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</si>
  <si>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</si>
  <si>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</si>
  <si>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</si>
  <si>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</si>
  <si>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</si>
  <si>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</si>
  <si>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</si>
  <si>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</si>
  <si>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</si>
  <si>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</si>
  <si>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</si>
  <si>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</si>
  <si>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</si>
  <si>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</si>
  <si>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</si>
  <si>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</si>
  <si>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</si>
  <si>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</si>
  <si>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</si>
  <si>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</si>
  <si>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</si>
  <si>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</si>
  <si>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</si>
  <si>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</si>
  <si>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</si>
  <si>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</si>
  <si>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</si>
  <si>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</si>
  <si>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</si>
  <si>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</si>
  <si>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</si>
  <si>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</si>
  <si>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</si>
  <si>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</si>
  <si>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</si>
  <si>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</si>
  <si>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</si>
  <si>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</si>
  <si>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</si>
  <si>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</si>
  <si>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</si>
  <si>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</si>
  <si>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</si>
  <si>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</si>
  <si>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</si>
  <si>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</si>
  <si>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</si>
  <si>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</si>
  <si>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</si>
  <si>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</si>
  <si>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</si>
  <si>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</si>
  <si>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</si>
  <si>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</si>
  <si>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</si>
  <si>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</si>
  <si>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</si>
  <si>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</si>
  <si>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</si>
  <si>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</si>
  <si>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</si>
  <si>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</si>
  <si>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</si>
  <si>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</si>
  <si>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</si>
  <si>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</si>
  <si>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</si>
  <si>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</si>
  <si>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</si>
  <si>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</si>
  <si>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</si>
  <si>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</si>
  <si>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</si>
  <si>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</si>
  <si>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</si>
  <si>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</si>
  <si>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</si>
  <si>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</si>
  <si>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</si>
  <si>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</si>
  <si>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</si>
  <si>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</si>
  <si>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</si>
  <si>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</si>
  <si>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</si>
  <si>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</si>
  <si>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</si>
  <si>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</si>
  <si>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</si>
  <si>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</si>
  <si>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</si>
  <si>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</si>
  <si>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</si>
  <si>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</si>
  <si>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</si>
  <si>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</si>
  <si>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</si>
  <si>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</si>
  <si>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</si>
  <si>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</si>
  <si>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</si>
  <si>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</si>
  <si>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</si>
  <si>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</si>
  <si>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</si>
  <si>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</si>
  <si>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</si>
  <si>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</si>
  <si>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</si>
  <si>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</si>
  <si>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</si>
  <si>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</si>
  <si>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</si>
  <si>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</si>
  <si>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</si>
  <si>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</si>
  <si>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</si>
  <si>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</si>
  <si>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</si>
  <si>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</si>
  <si>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</si>
  <si>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</si>
  <si>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</si>
  <si>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</si>
  <si>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</si>
  <si>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</si>
  <si>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</si>
  <si>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</si>
  <si>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</si>
  <si>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</si>
  <si>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</si>
  <si>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</si>
  <si>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</si>
  <si>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</si>
  <si>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</si>
  <si>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</si>
  <si>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</si>
  <si>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</si>
  <si>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</si>
  <si>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</si>
  <si>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</si>
  <si>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</si>
  <si>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</si>
  <si>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</si>
  <si>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</si>
  <si>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</si>
  <si>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</si>
  <si>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</si>
  <si>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</si>
  <si>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</si>
  <si>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</si>
  <si>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</si>
  <si>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</si>
  <si>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</si>
  <si>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</si>
  <si>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</si>
  <si>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</si>
  <si>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</si>
  <si>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</si>
  <si>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</si>
  <si>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</si>
  <si>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</si>
  <si>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</si>
  <si>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</si>
  <si>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</si>
  <si>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</si>
  <si>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</si>
  <si>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</si>
  <si>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</si>
  <si>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</si>
  <si>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</si>
  <si>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</si>
  <si>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</si>
  <si>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</si>
  <si>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</si>
  <si>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</si>
  <si>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</si>
  <si>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</si>
  <si>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</si>
  <si>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</si>
  <si>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</si>
  <si>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</si>
  <si>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</si>
  <si>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</si>
  <si>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</si>
  <si>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</si>
  <si>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</si>
  <si>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</si>
  <si>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</si>
  <si>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</si>
  <si>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</si>
  <si>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</si>
  <si>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</si>
  <si>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</si>
  <si>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</si>
  <si>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</si>
  <si>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</si>
  <si>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</si>
  <si>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</si>
  <si>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</si>
  <si>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</si>
  <si>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</si>
  <si>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</si>
  <si>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</si>
  <si>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</si>
  <si>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</si>
  <si>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</si>
  <si>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</si>
  <si>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</si>
  <si>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</si>
  <si>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</si>
  <si>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</si>
  <si>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</si>
  <si>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</si>
  <si>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</si>
  <si>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</si>
  <si>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</si>
  <si>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</si>
  <si>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</si>
  <si>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</si>
  <si>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</si>
  <si>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</si>
  <si>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</si>
  <si>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</si>
  <si>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</si>
  <si>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</si>
  <si>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</si>
  <si>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</si>
  <si>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</si>
  <si>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</si>
  <si>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</si>
  <si>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</si>
  <si>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</si>
  <si>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</si>
  <si>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</si>
  <si>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</si>
  <si>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</si>
  <si>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</si>
  <si>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</si>
  <si>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</si>
  <si>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</si>
  <si>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</si>
  <si>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</si>
  <si>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</si>
  <si>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</si>
  <si>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</si>
  <si>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</si>
  <si>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</si>
  <si>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</si>
  <si>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</si>
  <si>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</si>
  <si>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</si>
  <si>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</si>
  <si>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</si>
  <si>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</si>
  <si>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</si>
  <si>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</si>
  <si>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</si>
  <si>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</si>
  <si>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</si>
  <si>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</si>
  <si>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</si>
  <si>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</si>
  <si>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</si>
  <si>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</si>
  <si>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</si>
  <si>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</si>
  <si>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</si>
  <si>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</si>
  <si>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</si>
  <si>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</si>
  <si>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</si>
  <si>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</si>
  <si>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</si>
  <si>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</si>
  <si>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</si>
  <si>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</si>
  <si>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</si>
  <si>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</si>
  <si>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</si>
  <si>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</si>
  <si>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</si>
  <si>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</si>
  <si>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</si>
  <si>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</si>
  <si>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</si>
  <si>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</si>
  <si>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</si>
  <si>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</si>
  <si>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</si>
  <si>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</si>
  <si>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</si>
  <si>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</si>
  <si>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</si>
  <si>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</si>
  <si>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</si>
  <si>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</si>
  <si>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</si>
  <si>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</si>
  <si>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</si>
  <si>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</si>
  <si>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</si>
  <si>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</si>
  <si>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</si>
  <si>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</si>
  <si>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</si>
  <si>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</si>
  <si>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</si>
  <si>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</si>
  <si>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</si>
  <si>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</si>
  <si>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</si>
  <si>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</si>
  <si>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</si>
  <si>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</si>
  <si>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</si>
  <si>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</si>
  <si>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</si>
  <si>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</si>
  <si>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</si>
  <si>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</si>
  <si>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</si>
  <si>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</si>
  <si>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</si>
  <si>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</si>
  <si>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</si>
  <si>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</si>
  <si>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</si>
  <si>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</si>
  <si>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</si>
  <si>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</si>
  <si>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</si>
  <si>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</si>
  <si>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</si>
  <si>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</si>
  <si>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</si>
  <si>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</si>
  <si>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</si>
  <si>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</si>
  <si>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</si>
  <si>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</si>
  <si>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</si>
  <si>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</si>
  <si>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</si>
  <si>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</si>
  <si>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</si>
  <si>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</si>
  <si>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</si>
  <si>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</si>
  <si>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</si>
  <si>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</si>
  <si>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</si>
  <si>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</si>
  <si>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</si>
  <si>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</si>
  <si>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</si>
  <si>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</si>
  <si>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</si>
  <si>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</si>
  <si>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</si>
  <si>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</si>
  <si>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</si>
  <si>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</si>
  <si>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</si>
  <si>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</si>
  <si>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</si>
  <si>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</si>
  <si>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</si>
  <si>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</si>
  <si>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</si>
  <si>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</si>
  <si>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</si>
  <si>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</si>
  <si>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</si>
  <si>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</si>
  <si>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</si>
  <si>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</si>
  <si>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</si>
  <si>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</si>
  <si>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</si>
  <si>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</si>
  <si>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</si>
  <si>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</si>
  <si>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</si>
  <si>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</si>
  <si>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</si>
  <si>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</si>
  <si>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</si>
  <si>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</si>
  <si>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</si>
  <si>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</si>
  <si>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</si>
  <si>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</si>
  <si>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</si>
  <si>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</si>
  <si>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</si>
  <si>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</si>
  <si>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</si>
  <si>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</si>
  <si>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</si>
  <si>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</si>
  <si>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</si>
  <si>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</si>
  <si>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</si>
  <si>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</si>
  <si>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</si>
  <si>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</si>
  <si>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</si>
  <si>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</si>
  <si>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</si>
  <si>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</si>
  <si>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</si>
  <si>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</si>
  <si>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</si>
  <si>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</si>
  <si>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</si>
  <si>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</si>
  <si>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</si>
  <si>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</si>
  <si>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</si>
  <si>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</si>
  <si>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</si>
  <si>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</si>
  <si>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</si>
  <si>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</si>
  <si>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</si>
  <si>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</si>
  <si>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</si>
  <si>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</si>
  <si>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</si>
  <si>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</si>
  <si>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</si>
  <si>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</si>
  <si>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</si>
  <si>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</si>
  <si>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</si>
  <si>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</si>
  <si>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</si>
  <si>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</si>
  <si>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</si>
  <si>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</si>
  <si>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</si>
  <si>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</si>
  <si>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</si>
  <si>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</si>
  <si>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</si>
  <si>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</si>
  <si>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</si>
  <si>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</si>
  <si>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</si>
  <si>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</si>
  <si>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</si>
  <si>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</si>
  <si>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</si>
  <si>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</si>
  <si>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</si>
  <si>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</si>
  <si>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</si>
  <si>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</si>
  <si>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</si>
  <si>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</si>
  <si>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</si>
  <si>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</si>
  <si>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</si>
  <si>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</si>
  <si>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</si>
  <si>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</si>
  <si>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</si>
  <si>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</si>
  <si>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</si>
  <si>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</si>
  <si>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</si>
  <si>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</si>
  <si>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</si>
  <si>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</si>
  <si>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</si>
  <si>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</si>
  <si>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</si>
  <si>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</si>
  <si>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</si>
  <si>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</si>
  <si>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</si>
  <si>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</si>
  <si>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</si>
  <si>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</si>
  <si>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</si>
  <si>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</si>
  <si>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</si>
  <si>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</si>
  <si>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</si>
  <si>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</si>
  <si>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</si>
  <si>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</si>
  <si>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</si>
  <si>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</si>
  <si>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</si>
  <si>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</si>
  <si>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</si>
  <si>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</si>
  <si>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</si>
  <si>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</si>
  <si>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</si>
  <si>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</si>
  <si>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</si>
  <si>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</si>
  <si>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</si>
  <si>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</si>
  <si>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</si>
  <si>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</si>
  <si>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</si>
  <si>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</si>
  <si>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</si>
  <si>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</si>
  <si>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</si>
  <si>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</si>
  <si>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</si>
  <si>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</si>
  <si>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</si>
  <si>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</si>
  <si>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</si>
  <si>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</si>
  <si>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</si>
  <si>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</si>
  <si>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</si>
  <si>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</si>
  <si>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</si>
  <si>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</si>
  <si>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</si>
  <si>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</si>
  <si>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</si>
  <si>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</si>
  <si>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</si>
  <si>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</si>
  <si>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</si>
  <si>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</si>
  <si>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</si>
  <si>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</si>
  <si>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</si>
  <si>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</si>
  <si>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</si>
  <si>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</si>
  <si>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</si>
  <si>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</si>
  <si>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</si>
  <si>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</si>
  <si>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</si>
  <si>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</si>
  <si>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</si>
  <si>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</si>
  <si>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</si>
  <si>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</si>
  <si>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</si>
  <si>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</si>
  <si>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</si>
  <si>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</si>
  <si>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</si>
  <si>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</si>
  <si>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</si>
  <si>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</si>
  <si>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</si>
  <si>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</si>
  <si>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</si>
  <si>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</si>
  <si>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</si>
  <si>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</si>
  <si>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</si>
  <si>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</si>
  <si>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</si>
  <si>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</si>
  <si>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</si>
  <si>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</si>
  <si>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</si>
  <si>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</si>
  <si>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</si>
  <si>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</si>
  <si>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</si>
  <si>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</si>
  <si>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</si>
  <si>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</si>
  <si>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</si>
  <si>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</si>
  <si>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</si>
  <si>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</si>
  <si>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</si>
  <si>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</si>
  <si>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</si>
  <si>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</si>
  <si>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</si>
  <si>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</si>
  <si>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</si>
  <si>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</si>
  <si>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</si>
  <si>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</si>
  <si>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</si>
  <si>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</si>
  <si>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</si>
  <si>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</si>
  <si>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</si>
  <si>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</si>
  <si>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</si>
  <si>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</si>
  <si>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</si>
  <si>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</si>
  <si>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</si>
  <si>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</si>
  <si>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</si>
  <si>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</si>
  <si>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</si>
  <si>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</si>
  <si>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</si>
  <si>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</si>
  <si>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</si>
  <si>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</si>
  <si>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</si>
  <si>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</si>
  <si>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</si>
  <si>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</si>
  <si>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</si>
  <si>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</si>
  <si>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</si>
  <si>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</si>
  <si>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</si>
  <si>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</si>
  <si>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</si>
  <si>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</si>
  <si>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</si>
  <si>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</si>
  <si>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</si>
  <si>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</si>
  <si>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</si>
  <si>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</si>
  <si>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</si>
  <si>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</si>
  <si>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</si>
  <si>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</si>
  <si>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</si>
  <si>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</si>
  <si>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</si>
  <si>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</si>
  <si>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</si>
  <si>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</si>
  <si>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</si>
  <si>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</si>
  <si>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</si>
  <si>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</si>
  <si>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</si>
  <si>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</si>
  <si>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</si>
  <si>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</si>
  <si>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</si>
  <si>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</si>
  <si>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</si>
  <si>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</si>
  <si>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</si>
  <si>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</si>
  <si>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</si>
  <si>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</si>
  <si>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</si>
  <si>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</si>
  <si>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</si>
  <si>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</si>
  <si>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</si>
  <si>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</si>
  <si>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</si>
  <si>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</si>
  <si>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</si>
  <si>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</si>
  <si>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</si>
  <si>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</si>
  <si>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</si>
  <si>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</si>
  <si>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</si>
  <si>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</si>
  <si>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</si>
  <si>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</si>
  <si>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</si>
  <si>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</si>
  <si>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</si>
  <si>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</si>
  <si>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</si>
  <si>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</si>
  <si>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</si>
  <si>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</si>
  <si>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</si>
  <si>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</si>
  <si>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</si>
  <si>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</si>
  <si>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</si>
  <si>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</si>
  <si>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</si>
  <si>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</si>
  <si>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</si>
  <si>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</si>
  <si>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</si>
  <si>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</si>
  <si>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</si>
  <si>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</si>
  <si>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</si>
  <si>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</si>
  <si>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</si>
  <si>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</si>
  <si>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</si>
  <si>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</si>
  <si>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</si>
  <si>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</si>
  <si>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</si>
  <si>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</si>
  <si>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</si>
  <si>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</si>
  <si>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</si>
  <si>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</si>
  <si>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</si>
  <si>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</si>
  <si>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</si>
  <si>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</si>
  <si>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</si>
  <si>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</si>
  <si>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</si>
  <si>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</si>
  <si>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</si>
  <si>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</si>
  <si>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</si>
  <si>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</si>
  <si>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</si>
  <si>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</si>
  <si>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</si>
  <si>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</si>
  <si>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</si>
  <si>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</si>
  <si>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</si>
  <si>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</si>
  <si>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</si>
  <si>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</si>
  <si>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</si>
  <si>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</si>
  <si>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</si>
  <si>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</si>
  <si>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</si>
  <si>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</si>
  <si>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</si>
  <si>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</si>
  <si>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</si>
  <si>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</si>
  <si>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</si>
  <si>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</si>
  <si>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</si>
  <si>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</si>
  <si>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</si>
  <si>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</si>
  <si>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</si>
  <si>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</si>
  <si>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</si>
  <si>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</si>
  <si>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</si>
  <si>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</si>
  <si>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</si>
  <si>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</si>
  <si>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</si>
  <si>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</si>
  <si>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</si>
  <si>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</si>
  <si>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</si>
  <si>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</si>
  <si>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</si>
  <si>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</si>
  <si>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</si>
  <si>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</si>
  <si>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</si>
  <si>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</si>
  <si>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</si>
  <si>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</si>
  <si>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</si>
  <si>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</si>
  <si>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</si>
  <si>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</si>
  <si>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</si>
  <si>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</si>
  <si>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</si>
  <si>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</si>
  <si>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</si>
  <si>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</si>
  <si>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</si>
  <si>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</si>
  <si>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</si>
  <si>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</si>
  <si>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</si>
  <si>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</si>
  <si>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</si>
  <si>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</si>
  <si>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</si>
  <si>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</si>
  <si>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</si>
  <si>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</si>
  <si>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</si>
  <si>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</si>
  <si>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</si>
  <si>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</si>
  <si>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</si>
  <si>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</si>
  <si>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</si>
  <si>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</si>
  <si>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</si>
  <si>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</si>
  <si>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</si>
  <si>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</si>
  <si>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</si>
  <si>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</si>
  <si>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</si>
  <si>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</si>
  <si>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</si>
  <si>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</si>
  <si>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</si>
  <si>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</si>
  <si>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</si>
  <si>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</si>
  <si>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</si>
  <si>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</si>
  <si>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</si>
  <si>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</si>
  <si>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</si>
  <si>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</si>
  <si>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</si>
  <si>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</si>
  <si>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</si>
  <si>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</si>
  <si>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</si>
  <si>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</si>
  <si>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</si>
  <si>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</si>
  <si>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</si>
  <si>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</si>
  <si>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</si>
  <si>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</si>
  <si>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</si>
  <si>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</si>
  <si>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</si>
  <si>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</si>
  <si>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</si>
  <si>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</si>
  <si>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</si>
  <si>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</si>
  <si>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</si>
  <si>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</si>
  <si>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</si>
  <si>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</si>
  <si>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</si>
  <si>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</si>
  <si>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</si>
  <si>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</si>
  <si>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</si>
  <si>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</si>
  <si>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</si>
  <si>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</si>
  <si>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</si>
  <si>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</si>
  <si>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</si>
  <si>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</si>
  <si>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</si>
  <si>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</si>
  <si>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</si>
  <si>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</si>
  <si>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</si>
  <si>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</si>
  <si>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</si>
  <si>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</si>
  <si>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</si>
  <si>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</si>
  <si>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</si>
  <si>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</si>
  <si>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</si>
  <si>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</si>
  <si>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</si>
  <si>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</si>
  <si>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</si>
  <si>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</si>
  <si>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</si>
  <si>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</si>
  <si>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</si>
  <si>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</si>
  <si>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</si>
  <si>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</si>
  <si>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</si>
  <si>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</si>
  <si>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</si>
  <si>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</si>
  <si>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</si>
  <si>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</si>
  <si>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</si>
  <si>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</si>
  <si>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</si>
  <si>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</si>
  <si>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</si>
  <si>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</si>
  <si>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</si>
  <si>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</si>
  <si>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</si>
  <si>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</si>
  <si>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</si>
  <si>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</si>
  <si>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</si>
  <si>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</si>
  <si>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</si>
  <si>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</si>
  <si>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</si>
  <si>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</si>
  <si>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</si>
  <si>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</si>
  <si>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</si>
  <si>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</si>
  <si>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</si>
  <si>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</si>
  <si>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</si>
  <si>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</si>
  <si>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</si>
  <si>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</si>
  <si>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</si>
  <si>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</si>
  <si>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</si>
  <si>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</si>
  <si>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</si>
  <si>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</si>
  <si>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</si>
  <si>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</si>
  <si>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</si>
  <si>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</si>
  <si>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</si>
  <si>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</si>
  <si>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</si>
  <si>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</si>
  <si>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</si>
  <si>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</si>
  <si>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</si>
  <si>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</si>
  <si>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</si>
  <si>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</si>
  <si>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</si>
  <si>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</si>
  <si>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</si>
  <si>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</si>
  <si>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</si>
  <si>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</si>
  <si>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</si>
  <si>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</si>
  <si>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</si>
  <si>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</si>
  <si>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</si>
  <si>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</si>
  <si>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</si>
  <si>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</si>
  <si>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</si>
  <si>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</si>
  <si>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</si>
  <si>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</si>
  <si>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</si>
  <si>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</si>
  <si>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</si>
  <si>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</si>
  <si>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</si>
  <si>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</si>
  <si>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</si>
  <si>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</si>
  <si>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</si>
  <si>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</si>
  <si>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</si>
  <si>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</si>
  <si>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</si>
  <si>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</si>
  <si>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</si>
  <si>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</si>
  <si>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</si>
  <si>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</si>
  <si>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</si>
  <si>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</si>
  <si>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</si>
  <si>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</si>
  <si>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</si>
  <si>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</si>
  <si>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</si>
  <si>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</si>
  <si>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</si>
  <si>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</si>
  <si>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</si>
  <si>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</si>
  <si>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</si>
  <si>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</si>
  <si>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</si>
  <si>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</si>
  <si>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</si>
  <si>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</si>
  <si>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</si>
  <si>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</si>
  <si>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</si>
  <si>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</si>
  <si>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</si>
  <si>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</si>
  <si>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</si>
  <si>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</si>
  <si>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</si>
  <si>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</si>
  <si>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</si>
  <si>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</si>
  <si>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</si>
  <si>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</si>
  <si>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</si>
  <si>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</si>
  <si>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</si>
  <si>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</si>
  <si>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</si>
  <si>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</si>
  <si>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</si>
  <si>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</si>
  <si>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</si>
  <si>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</si>
  <si>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</si>
  <si>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</si>
  <si>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</si>
  <si>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</si>
  <si>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</si>
  <si>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</si>
  <si>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</si>
  <si>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</si>
  <si>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</si>
  <si>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</si>
  <si>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</si>
  <si>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</si>
  <si>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</si>
  <si>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</si>
  <si>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</si>
  <si>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</si>
  <si>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</si>
  <si>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</si>
  <si>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</si>
  <si>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</si>
  <si>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</si>
  <si>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</si>
  <si>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</si>
  <si>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</si>
  <si>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</si>
  <si>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</si>
  <si>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</si>
  <si>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</si>
  <si>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</si>
  <si>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</si>
  <si>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</si>
  <si>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</si>
  <si>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</si>
  <si>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</si>
  <si>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</si>
  <si>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</si>
  <si>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</si>
  <si>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</si>
  <si>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</si>
  <si>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</si>
  <si>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</si>
  <si>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</si>
  <si>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</si>
  <si>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</si>
  <si>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</si>
  <si>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</si>
  <si>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</si>
  <si>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</si>
  <si>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</si>
  <si>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</si>
  <si>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</si>
  <si>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</si>
  <si>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</si>
  <si>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</si>
  <si>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</si>
  <si>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</si>
  <si>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</si>
  <si>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</si>
  <si>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</si>
  <si>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</si>
  <si>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</si>
  <si>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</si>
  <si>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</si>
  <si>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</si>
  <si>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</si>
  <si>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</si>
  <si>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</si>
  <si>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</si>
  <si>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</si>
  <si>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</si>
  <si>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</si>
  <si>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</si>
  <si>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</si>
  <si>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</si>
  <si>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</si>
  <si>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</si>
  <si>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</si>
  <si>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</si>
  <si>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</si>
  <si>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</si>
  <si>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</si>
  <si>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</si>
  <si>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</si>
  <si>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</si>
  <si>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</si>
  <si>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</si>
  <si>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</si>
  <si>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</si>
  <si>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</si>
  <si>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</si>
  <si>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</si>
  <si>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</si>
  <si>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</si>
  <si>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</si>
  <si>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</si>
  <si>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</si>
  <si>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</si>
  <si>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</si>
  <si>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</si>
  <si>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</si>
  <si>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</si>
  <si>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</si>
  <si>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</si>
  <si>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</si>
  <si>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</si>
  <si>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</si>
  <si>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</si>
  <si>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</si>
  <si>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</si>
  <si>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</si>
  <si>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</si>
  <si>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</si>
  <si>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</si>
  <si>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</si>
  <si>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</si>
  <si>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</si>
  <si>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</si>
  <si>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</si>
  <si>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</si>
  <si>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</si>
  <si>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</si>
  <si>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</si>
  <si>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</si>
  <si>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</si>
  <si>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</si>
  <si>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</si>
  <si>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</si>
  <si>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</si>
  <si>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</si>
  <si>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</si>
  <si>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</si>
  <si>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</si>
  <si>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</si>
  <si>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</si>
  <si>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</si>
  <si>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</si>
  <si>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</si>
  <si>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</si>
  <si>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</si>
  <si>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</si>
  <si>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</si>
  <si>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</si>
  <si>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</si>
  <si>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</si>
  <si>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</si>
  <si>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</si>
  <si>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</si>
  <si>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</si>
  <si>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</si>
  <si>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</si>
  <si>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</si>
  <si>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</si>
  <si>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</si>
  <si>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</si>
  <si>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</si>
  <si>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</si>
  <si>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</si>
  <si>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</si>
  <si>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</si>
  <si>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</si>
  <si>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</si>
  <si>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</si>
  <si>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</si>
  <si>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</si>
  <si>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</si>
  <si>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</si>
  <si>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</si>
  <si>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</si>
  <si>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</si>
  <si>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</si>
  <si>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</si>
  <si>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</si>
  <si>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</si>
  <si>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</si>
  <si>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</si>
  <si>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</si>
  <si>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</si>
  <si>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</si>
  <si>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</si>
  <si>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</si>
  <si>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</si>
  <si>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</si>
  <si>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</si>
  <si>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</si>
  <si>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</si>
  <si>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</si>
  <si>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</si>
  <si>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</si>
  <si>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</si>
  <si>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</si>
  <si>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</si>
  <si>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</si>
  <si>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</si>
  <si>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</si>
  <si>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</si>
  <si>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</si>
  <si>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</si>
  <si>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</si>
  <si>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</si>
  <si>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</si>
  <si>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</si>
  <si>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</si>
  <si>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</si>
  <si>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</si>
  <si>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</si>
  <si>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</si>
  <si>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</si>
  <si>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</si>
  <si>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</si>
  <si>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</si>
  <si>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</si>
  <si>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</si>
  <si>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</si>
  <si>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</si>
  <si>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</si>
  <si>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</si>
  <si>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</si>
  <si>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</si>
  <si>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</si>
  <si>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</si>
  <si>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</si>
  <si>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</si>
  <si>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</si>
  <si>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</si>
  <si>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</si>
  <si>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</si>
  <si>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</si>
  <si>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</si>
  <si>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</si>
  <si>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</si>
  <si>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</si>
  <si>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</si>
  <si>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</si>
  <si>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</si>
  <si>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</si>
  <si>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</si>
  <si>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</si>
  <si>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</si>
  <si>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</si>
  <si>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</si>
  <si>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</si>
  <si>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</si>
  <si>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</si>
  <si>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</si>
  <si>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</si>
  <si>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</si>
  <si>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</si>
  <si>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</si>
  <si>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</si>
  <si>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</si>
  <si>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</si>
  <si>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</si>
  <si>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</si>
  <si>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</si>
  <si>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</si>
  <si>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</si>
  <si>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</si>
  <si>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</si>
  <si>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</si>
  <si>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</si>
  <si>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</si>
  <si>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</si>
  <si>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</si>
  <si>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</si>
  <si>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</si>
  <si>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</si>
  <si>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</si>
  <si>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</si>
  <si>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</si>
  <si>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</si>
  <si>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</si>
  <si>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</si>
  <si>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</si>
  <si>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</si>
  <si>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</si>
  <si>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</si>
  <si>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</si>
  <si>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</si>
  <si>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</si>
  <si>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</si>
  <si>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</si>
  <si>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</si>
  <si>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</si>
  <si>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</si>
  <si>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</si>
  <si>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</si>
  <si>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</si>
  <si>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</si>
  <si>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</si>
  <si>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</si>
  <si>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</si>
  <si>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</si>
  <si>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</si>
  <si>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</si>
  <si>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</si>
  <si>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</si>
  <si>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</si>
  <si>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</si>
  <si>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</si>
  <si>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</si>
  <si>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</si>
  <si>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</si>
  <si>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</si>
  <si>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</si>
  <si>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</si>
  <si>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</si>
  <si>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</si>
  <si>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</si>
  <si>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</si>
  <si>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</si>
  <si>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</si>
  <si>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</si>
  <si>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</si>
  <si>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</si>
  <si>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</si>
  <si>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</si>
  <si>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</si>
  <si>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</si>
  <si>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</si>
  <si>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</si>
  <si>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</si>
  <si>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</si>
  <si>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</si>
  <si>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</si>
  <si>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</si>
  <si>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</si>
  <si>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</si>
  <si>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</si>
  <si>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</si>
  <si>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</si>
  <si>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</si>
  <si>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</si>
  <si>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</si>
  <si>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</si>
  <si>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</si>
  <si>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</si>
  <si>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</si>
  <si>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</si>
  <si>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</si>
  <si>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</si>
  <si>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</si>
  <si>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</si>
  <si>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</si>
  <si>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</si>
  <si>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</si>
  <si>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</si>
  <si>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</si>
  <si>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</si>
  <si>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</si>
  <si>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</si>
  <si>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</si>
  <si>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</si>
  <si>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</si>
  <si>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</si>
  <si>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</si>
  <si>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</si>
  <si>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</si>
  <si>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</si>
  <si>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</si>
  <si>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</si>
  <si>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</si>
  <si>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</si>
  <si>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</si>
  <si>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</si>
  <si>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</si>
  <si>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</si>
  <si>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</si>
  <si>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</si>
  <si>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</si>
  <si>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</si>
  <si>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</si>
  <si>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</si>
  <si>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</si>
  <si>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</si>
  <si>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</si>
  <si>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</si>
  <si>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</si>
  <si>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</si>
  <si>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</si>
  <si>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</si>
  <si>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</si>
  <si>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</si>
  <si>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</si>
  <si>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</si>
  <si>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</si>
  <si>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</si>
  <si>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</si>
  <si>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</si>
  <si>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</si>
  <si>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</si>
  <si>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</si>
  <si>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</si>
  <si>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</si>
  <si>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</si>
  <si>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</si>
  <si>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</si>
  <si>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</si>
  <si>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</si>
  <si>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</si>
  <si>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</si>
  <si>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</si>
  <si>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</si>
  <si>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</si>
  <si>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</si>
  <si>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</si>
  <si>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</si>
  <si>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</si>
  <si>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</si>
  <si>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</si>
  <si>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</si>
  <si>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</si>
  <si>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</si>
  <si>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</si>
  <si>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</si>
  <si>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</si>
  <si>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</si>
  <si>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</si>
  <si>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</si>
  <si>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</si>
  <si>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</si>
  <si>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</si>
  <si>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</si>
  <si>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</si>
  <si>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</si>
  <si>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</si>
  <si>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</si>
  <si>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</si>
  <si>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</si>
  <si>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</si>
  <si>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</si>
  <si>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</si>
  <si>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</si>
  <si>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</si>
  <si>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</si>
  <si>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</si>
  <si>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</si>
  <si>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</si>
  <si>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</si>
  <si>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</si>
  <si>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</si>
  <si>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</si>
  <si>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</si>
  <si>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</si>
  <si>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</si>
  <si>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</si>
  <si>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</si>
  <si>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</si>
  <si>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</si>
  <si>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</si>
  <si>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</si>
  <si>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</si>
  <si>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</si>
  <si>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</si>
  <si>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</si>
  <si>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</si>
  <si>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</si>
  <si>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</si>
  <si>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</si>
  <si>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</si>
  <si>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</si>
  <si>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</si>
  <si>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</si>
  <si>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</si>
  <si>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</si>
  <si>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</si>
  <si>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</si>
  <si>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</si>
  <si>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</si>
  <si>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</si>
  <si>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</si>
  <si>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</si>
  <si>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</si>
  <si>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</si>
  <si>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</si>
  <si>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</si>
  <si>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</si>
  <si>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</si>
  <si>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</si>
  <si>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</si>
  <si>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</si>
  <si>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</si>
  <si>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</si>
  <si>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</si>
  <si>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</si>
  <si>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</si>
  <si>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</si>
  <si>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</si>
  <si>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</si>
  <si>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</si>
  <si>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</si>
  <si>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</si>
  <si>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</si>
  <si>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</si>
  <si>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</si>
  <si>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</si>
  <si>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</si>
  <si>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</si>
  <si>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</si>
  <si>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</si>
  <si>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</si>
  <si>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</si>
  <si>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</si>
  <si>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</si>
  <si>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</si>
  <si>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</si>
  <si>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</si>
  <si>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</si>
  <si>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</si>
  <si>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</si>
  <si>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</si>
  <si>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</si>
  <si>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</si>
  <si>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</si>
  <si>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</si>
  <si>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</si>
  <si>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</si>
  <si>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</si>
  <si>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</si>
  <si>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</si>
  <si>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</si>
  <si>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</si>
  <si>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</si>
  <si>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</si>
  <si>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</si>
  <si>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</si>
  <si>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</si>
  <si>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</si>
  <si>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</si>
  <si>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</si>
  <si>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</si>
  <si>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</si>
  <si>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</si>
  <si>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</si>
  <si>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</si>
  <si>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</si>
  <si>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</si>
  <si>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</si>
  <si>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</si>
  <si>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</si>
  <si>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</si>
  <si>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</si>
  <si>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</si>
  <si>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</si>
  <si>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</si>
  <si>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</si>
  <si>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</si>
  <si>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</si>
  <si>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</si>
  <si>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</si>
  <si>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</si>
  <si>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</si>
  <si>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</si>
  <si>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</si>
  <si>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</si>
  <si>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</si>
  <si>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</si>
  <si>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</si>
  <si>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</si>
  <si>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</si>
  <si>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</si>
  <si>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</si>
  <si>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</si>
  <si>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</si>
  <si>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</si>
  <si>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</si>
  <si>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</si>
  <si>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</si>
  <si>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</si>
  <si>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</si>
  <si>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</si>
  <si>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</si>
  <si>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</si>
  <si>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</si>
  <si>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</si>
  <si>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</si>
  <si>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</si>
  <si>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</si>
  <si>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</si>
  <si>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</si>
  <si>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</si>
  <si>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</si>
  <si>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</si>
  <si>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</si>
  <si>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</si>
  <si>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</si>
  <si>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</si>
  <si>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</si>
  <si>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</si>
  <si>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</si>
  <si>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</si>
  <si>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</si>
  <si>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</si>
  <si>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</si>
  <si>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</si>
  <si>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</si>
  <si>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</si>
  <si>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</si>
  <si>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</si>
  <si>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</si>
  <si>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</si>
  <si>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</si>
  <si>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</si>
  <si>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</si>
  <si>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</si>
  <si>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</si>
  <si>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</si>
  <si>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</si>
  <si>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</si>
  <si>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</si>
  <si>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</si>
  <si>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</si>
  <si>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</si>
  <si>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</si>
  <si>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</si>
  <si>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</si>
  <si>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</si>
  <si>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</si>
  <si>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</si>
  <si>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</si>
  <si>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</si>
  <si>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</si>
  <si>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</si>
  <si>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</si>
  <si>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</si>
  <si>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</si>
  <si>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</si>
  <si>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</si>
  <si>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</si>
  <si>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</si>
  <si>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</si>
  <si>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</si>
  <si>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</si>
  <si>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</si>
  <si>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</si>
  <si>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</si>
  <si>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</si>
  <si>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</si>
  <si>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</si>
  <si>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</si>
  <si>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</si>
  <si>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</si>
  <si>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</si>
  <si>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</si>
  <si>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</si>
  <si>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</si>
  <si>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</si>
  <si>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</si>
  <si>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</si>
  <si>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</si>
  <si>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</si>
  <si>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</si>
  <si>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</si>
  <si>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</si>
  <si>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</si>
  <si>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</si>
  <si>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</si>
  <si>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</si>
  <si>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</si>
  <si>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</si>
  <si>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</si>
  <si>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</si>
  <si>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</si>
  <si>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</si>
  <si>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</si>
  <si>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</si>
  <si>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</si>
  <si>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</si>
  <si>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</si>
  <si>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</si>
  <si>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</si>
  <si>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</si>
  <si>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</si>
  <si>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</si>
  <si>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</si>
  <si>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</si>
  <si>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</si>
  <si>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</si>
  <si>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</si>
  <si>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</si>
  <si>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</si>
  <si>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</si>
  <si>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</si>
  <si>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</si>
  <si>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</si>
  <si>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</si>
  <si>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</si>
  <si>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</si>
  <si>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</si>
  <si>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</si>
  <si>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</si>
  <si>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</si>
  <si>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</si>
  <si>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</si>
  <si>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</si>
  <si>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</si>
  <si>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</si>
  <si>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</si>
  <si>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</si>
  <si>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</si>
  <si>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</si>
  <si>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</si>
  <si>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</si>
  <si>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</si>
  <si>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</si>
  <si>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</si>
  <si>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</si>
  <si>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</si>
  <si>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</si>
  <si>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</si>
  <si>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</si>
  <si>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</si>
  <si>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</si>
  <si>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</si>
  <si>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</si>
  <si>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</si>
  <si>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</si>
  <si>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</si>
  <si>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</si>
  <si>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</si>
  <si>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</si>
  <si>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</si>
  <si>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</si>
  <si>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</si>
  <si>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</si>
  <si>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</si>
  <si>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</si>
  <si>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</si>
  <si>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</si>
  <si>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</si>
  <si>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</si>
  <si>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</si>
  <si>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</si>
  <si>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</si>
  <si>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</si>
  <si>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</si>
  <si>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</si>
  <si>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</si>
  <si>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</si>
  <si>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</si>
  <si>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</si>
  <si>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</si>
  <si>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</si>
  <si>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</si>
  <si>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</si>
  <si>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</si>
  <si>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</si>
  <si>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</si>
  <si>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</si>
  <si>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</si>
  <si>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</si>
  <si>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</si>
  <si>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</si>
  <si>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</si>
  <si>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</si>
  <si>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</si>
  <si>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</si>
  <si>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</si>
  <si>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</si>
  <si>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</si>
  <si>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</si>
  <si>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</si>
  <si>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</si>
  <si>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</si>
  <si>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</si>
  <si>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</si>
  <si>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</si>
  <si>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</si>
  <si>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</si>
  <si>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</si>
  <si>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</si>
  <si>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</si>
  <si>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</si>
  <si>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</si>
  <si>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</si>
  <si>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</si>
  <si>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</si>
  <si>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</si>
  <si>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</si>
  <si>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</si>
  <si>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</si>
  <si>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</si>
  <si>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</si>
  <si>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</si>
  <si>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</si>
  <si>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</si>
  <si>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</si>
  <si>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</si>
  <si>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</si>
  <si>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</si>
  <si>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</si>
  <si>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</si>
  <si>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</si>
  <si>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</si>
  <si>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</si>
  <si>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</si>
  <si>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</si>
  <si>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</si>
  <si>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</si>
  <si>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</si>
  <si>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</si>
  <si>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</si>
  <si>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</si>
  <si>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</si>
  <si>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</si>
  <si>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</si>
  <si>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</si>
  <si>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</si>
  <si>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</si>
  <si>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</si>
  <si>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</si>
  <si>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</si>
  <si>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</si>
  <si>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</si>
  <si>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</si>
  <si>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</si>
  <si>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</si>
  <si>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</si>
  <si>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</si>
  <si>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</si>
  <si>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</si>
  <si>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</si>
  <si>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</si>
  <si>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</si>
  <si>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</si>
  <si>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</si>
  <si>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</si>
  <si>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</si>
  <si>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</si>
  <si>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</si>
  <si>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</si>
  <si>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</si>
  <si>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</si>
  <si>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</si>
  <si>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</si>
  <si>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</si>
  <si>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</si>
  <si>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</si>
  <si>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</si>
  <si>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</si>
  <si>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</si>
  <si>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</si>
  <si>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</si>
  <si>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</si>
  <si>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</si>
  <si>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</si>
  <si>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</si>
  <si>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</si>
  <si>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</si>
  <si>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</si>
  <si>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</si>
  <si>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</si>
  <si>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</si>
  <si>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</si>
  <si>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</si>
  <si>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</si>
  <si>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</si>
  <si>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</si>
  <si>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</si>
  <si>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</si>
  <si>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</si>
  <si>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</si>
  <si>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</si>
  <si>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</si>
  <si>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</si>
  <si>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</si>
  <si>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</si>
  <si>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</si>
  <si>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</si>
  <si>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</si>
  <si>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</si>
  <si>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</si>
  <si>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</si>
  <si>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</si>
  <si>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</si>
  <si>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</si>
  <si>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</si>
  <si>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</si>
  <si>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</si>
  <si>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</si>
  <si>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</si>
  <si>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</si>
  <si>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</si>
  <si>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</si>
  <si>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</si>
  <si>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</si>
  <si>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</si>
  <si>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</si>
  <si>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</si>
  <si>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</si>
  <si>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</si>
  <si>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</si>
  <si>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</si>
  <si>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</si>
  <si>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</si>
  <si>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</si>
  <si>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</si>
  <si>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</si>
  <si>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</si>
  <si>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</si>
  <si>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</si>
  <si>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</si>
  <si>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</si>
  <si>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</si>
  <si>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</si>
  <si>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</si>
  <si>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</si>
  <si>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</si>
  <si>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</si>
  <si>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</si>
  <si>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</si>
  <si>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</si>
  <si>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</si>
  <si>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</si>
  <si>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</si>
  <si>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</si>
  <si>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</si>
  <si>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</si>
  <si>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</si>
  <si>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</si>
  <si>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</si>
  <si>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</si>
  <si>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</si>
  <si>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</si>
  <si>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</si>
  <si>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</si>
  <si>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</si>
  <si>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</si>
  <si>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</si>
  <si>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</si>
  <si>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</si>
  <si>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</si>
  <si>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</si>
  <si>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</si>
  <si>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</si>
  <si>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</si>
  <si>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</si>
  <si>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</si>
  <si>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</si>
  <si>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</si>
  <si>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</si>
  <si>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</si>
  <si>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</si>
  <si>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</si>
  <si>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</si>
  <si>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</si>
  <si>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</si>
  <si>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</si>
  <si>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</si>
  <si>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</si>
  <si>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</si>
  <si>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</si>
  <si>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</si>
  <si>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</si>
  <si>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</si>
  <si>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</si>
  <si>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</si>
  <si>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</si>
  <si>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</si>
  <si>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</si>
  <si>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</si>
  <si>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</si>
  <si>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</si>
  <si>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</si>
  <si>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</si>
  <si>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</si>
  <si>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</si>
  <si>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</si>
  <si>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</si>
  <si>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</si>
  <si>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</si>
  <si>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</si>
  <si>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</si>
  <si>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</si>
  <si>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</si>
  <si>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</si>
  <si>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</si>
  <si>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</si>
  <si>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</si>
  <si>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</si>
  <si>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</si>
  <si>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</si>
  <si>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</si>
  <si>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</si>
  <si>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</si>
  <si>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</si>
  <si>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</si>
  <si>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</si>
  <si>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</si>
  <si>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</si>
  <si>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</si>
  <si>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</si>
  <si>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</si>
  <si>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</si>
  <si>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</si>
  <si>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</si>
  <si>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</si>
  <si>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</si>
  <si>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</si>
  <si>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</si>
  <si>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</si>
  <si>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</si>
  <si>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</si>
  <si>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</si>
  <si>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</si>
  <si>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</si>
  <si>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</si>
  <si>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</si>
  <si>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</si>
  <si>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</si>
  <si>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</si>
  <si>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</si>
  <si>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</si>
  <si>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</si>
  <si>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</si>
  <si>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</si>
  <si>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</si>
  <si>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</si>
  <si>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</si>
  <si>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</si>
  <si>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</si>
  <si>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</si>
  <si>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</si>
  <si>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</si>
  <si>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</si>
  <si>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</si>
  <si>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</si>
  <si>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</si>
  <si>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</si>
  <si>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</si>
  <si>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</si>
  <si>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</si>
  <si>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</si>
  <si>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</si>
  <si>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</si>
  <si>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</si>
  <si>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</si>
  <si>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</si>
  <si>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</si>
  <si>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</si>
  <si>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</si>
  <si>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</si>
  <si>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</si>
  <si>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</si>
  <si>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</si>
  <si>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</si>
  <si>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</si>
  <si>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</si>
  <si>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</si>
  <si>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</si>
  <si>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</si>
  <si>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</si>
  <si>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</si>
  <si>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</si>
  <si>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</si>
  <si>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</si>
  <si>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</si>
  <si>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</si>
  <si>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</si>
  <si>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</si>
  <si>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</si>
  <si>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</si>
  <si>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</si>
  <si>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</si>
  <si>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</si>
  <si>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</si>
  <si>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</si>
  <si>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</si>
  <si>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</si>
  <si>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</si>
  <si>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</si>
  <si>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</si>
  <si>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</si>
  <si>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</si>
  <si>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</si>
  <si>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</si>
  <si>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</si>
  <si>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</si>
  <si>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</si>
  <si>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</si>
  <si>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</si>
  <si>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</si>
  <si>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</si>
  <si>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</si>
  <si>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</si>
  <si>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</si>
  <si>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</si>
  <si>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</si>
  <si>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</si>
  <si>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</si>
  <si>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</si>
  <si>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</si>
  <si>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</si>
  <si>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</si>
  <si>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</si>
  <si>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</si>
  <si>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</si>
  <si>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</si>
  <si>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</si>
  <si>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</si>
  <si>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</si>
  <si>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</si>
  <si>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</si>
  <si>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</si>
  <si>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</si>
  <si>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</si>
  <si>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</si>
  <si>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</si>
  <si>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</si>
  <si>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</si>
  <si>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</si>
  <si>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</si>
  <si>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</si>
  <si>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</si>
  <si>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</si>
  <si>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</si>
  <si>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</si>
  <si>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</si>
  <si>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</si>
  <si>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</si>
  <si>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</si>
  <si>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</si>
  <si>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</si>
  <si>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</si>
  <si>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</si>
  <si>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</si>
  <si>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</si>
  <si>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</si>
  <si>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</si>
  <si>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</si>
  <si>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</si>
  <si>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</si>
  <si>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</si>
  <si>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</si>
  <si>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</si>
  <si>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</si>
  <si>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</si>
  <si>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</si>
  <si>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</si>
  <si>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</si>
  <si>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</si>
  <si>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</si>
  <si>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</si>
  <si>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</si>
  <si>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</si>
  <si>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</si>
  <si>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</si>
  <si>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</si>
  <si>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</si>
  <si>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</si>
  <si>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</si>
  <si>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</si>
  <si>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</si>
  <si>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</si>
  <si>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</si>
  <si>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</si>
  <si>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</si>
  <si>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</si>
  <si>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</si>
  <si>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</si>
  <si>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</si>
  <si>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</si>
  <si>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</si>
  <si>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</si>
  <si>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</si>
  <si>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</si>
  <si>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</si>
  <si>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</si>
  <si>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</si>
  <si>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</si>
  <si>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</si>
  <si>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</si>
  <si>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</si>
  <si>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</si>
  <si>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</si>
  <si>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</si>
  <si>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</si>
  <si>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</si>
  <si>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</si>
  <si>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</si>
  <si>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</si>
  <si>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</si>
  <si>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</si>
  <si>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</si>
  <si>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</si>
  <si>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</si>
  <si>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</si>
  <si>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</si>
  <si>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</si>
  <si>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</si>
  <si>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</si>
  <si>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</si>
  <si>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</si>
  <si>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</si>
  <si>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</si>
  <si>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</si>
  <si>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</si>
  <si>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</si>
  <si>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</si>
  <si>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</si>
  <si>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</si>
  <si>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</si>
  <si>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</si>
  <si>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</si>
  <si>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</si>
  <si>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</si>
  <si>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</si>
  <si>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</si>
  <si>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</si>
  <si>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</si>
  <si>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</si>
  <si>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</si>
  <si>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</si>
  <si>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</si>
  <si>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</si>
  <si>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</si>
  <si>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</si>
  <si>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</si>
  <si>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</si>
  <si>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</si>
  <si>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</si>
  <si>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</si>
  <si>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</si>
  <si>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</si>
  <si>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</si>
  <si>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</si>
  <si>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</si>
  <si>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</si>
  <si>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</si>
  <si>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</si>
  <si>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</si>
  <si>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</si>
  <si>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</si>
  <si>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</si>
  <si>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</si>
  <si>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</si>
  <si>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</si>
  <si>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</si>
  <si>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</si>
  <si>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</si>
  <si>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</si>
  <si>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</si>
  <si>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</si>
  <si>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</si>
  <si>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</si>
  <si>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</si>
  <si>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</si>
  <si>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</si>
  <si>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</si>
  <si>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</si>
  <si>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</si>
  <si>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</si>
  <si>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</si>
  <si>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</si>
  <si>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</si>
  <si>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</si>
  <si>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</si>
  <si>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</si>
  <si>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</si>
  <si>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</si>
  <si>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</si>
  <si>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</si>
  <si>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</si>
  <si>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</si>
  <si>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</si>
  <si>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</si>
  <si>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</si>
  <si>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</si>
  <si>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</si>
  <si>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</si>
  <si>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</si>
  <si>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</si>
  <si>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</si>
  <si>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</si>
  <si>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</si>
  <si>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</si>
  <si>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</si>
  <si>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</si>
  <si>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</si>
  <si>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</si>
  <si>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</si>
  <si>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</si>
  <si>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</si>
  <si>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</si>
  <si>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</si>
  <si>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</si>
  <si>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</si>
  <si>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</si>
  <si>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</si>
  <si>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</si>
  <si>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</si>
  <si>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</si>
  <si>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</si>
  <si>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</si>
  <si>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</si>
  <si>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</si>
  <si>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</si>
  <si>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</si>
  <si>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</si>
  <si>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</si>
  <si>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</si>
  <si>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</si>
  <si>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</si>
  <si>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</si>
  <si>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</si>
  <si>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</si>
  <si>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</si>
  <si>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</si>
  <si>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</si>
  <si>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</si>
  <si>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</si>
  <si>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</si>
  <si>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</si>
  <si>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</si>
  <si>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</si>
  <si>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</si>
  <si>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</si>
  <si>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</si>
  <si>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</si>
  <si>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</si>
  <si>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</si>
  <si>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</si>
  <si>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</si>
  <si>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</si>
  <si>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</si>
  <si>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</si>
  <si>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</si>
  <si>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</si>
  <si>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</si>
  <si>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</si>
  <si>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</si>
  <si>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</si>
  <si>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</si>
  <si>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</si>
  <si>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</si>
  <si>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</si>
  <si>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</si>
  <si>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</si>
  <si>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</si>
  <si>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</si>
  <si>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</si>
  <si>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</si>
  <si>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</si>
  <si>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</si>
  <si>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</si>
  <si>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</si>
  <si>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</si>
  <si>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</si>
  <si>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</si>
  <si>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</si>
  <si>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</si>
  <si>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</si>
  <si>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</si>
  <si>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</si>
  <si>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</si>
  <si>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</si>
  <si>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</si>
  <si>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</si>
  <si>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</si>
  <si>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</si>
  <si>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</si>
  <si>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</si>
  <si>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</si>
  <si>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</si>
  <si>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</si>
  <si>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</si>
  <si>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</si>
  <si>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</si>
  <si>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</si>
  <si>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</si>
  <si>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</si>
  <si>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</si>
  <si>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</si>
  <si>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</si>
  <si>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</si>
  <si>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</si>
  <si>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</si>
  <si>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</si>
  <si>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</si>
  <si>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</si>
  <si>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</si>
  <si>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</si>
  <si>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</si>
  <si>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</si>
  <si>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</si>
  <si>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</si>
  <si>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</si>
  <si>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</si>
  <si>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</si>
  <si>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</si>
  <si>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</si>
  <si>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</si>
  <si>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</si>
  <si>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</si>
  <si>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</si>
  <si>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</si>
  <si>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</si>
  <si>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</si>
  <si>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</si>
  <si>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</si>
  <si>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</si>
  <si>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</si>
  <si>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</si>
  <si>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</si>
  <si>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</si>
  <si>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</si>
  <si>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</si>
  <si>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</si>
  <si>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</si>
  <si>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</si>
  <si>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</si>
  <si>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</si>
  <si>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</si>
  <si>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</si>
  <si>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</si>
  <si>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</si>
  <si>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</si>
  <si>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</si>
  <si>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</si>
  <si>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</si>
  <si>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</si>
  <si>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</si>
  <si>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</si>
  <si>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</si>
  <si>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</si>
  <si>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</si>
  <si>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</si>
  <si>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</si>
  <si>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</si>
  <si>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</si>
  <si>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</si>
  <si>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</si>
  <si>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</si>
  <si>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</si>
  <si>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</si>
  <si>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</si>
  <si>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</si>
  <si>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</si>
  <si>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</si>
  <si>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</si>
  <si>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</si>
  <si>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</si>
  <si>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</si>
  <si>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</si>
  <si>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</si>
  <si>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</si>
  <si>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</si>
  <si>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</si>
  <si>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</si>
  <si>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</si>
  <si>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</si>
  <si>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</si>
  <si>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</si>
  <si>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</si>
  <si>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</si>
  <si>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</si>
  <si>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</si>
  <si>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</si>
  <si>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</si>
  <si>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</si>
  <si>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</si>
  <si>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</si>
  <si>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</si>
  <si>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</si>
  <si>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</si>
  <si>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</si>
  <si>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</si>
  <si>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</si>
  <si>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</si>
  <si>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</si>
  <si>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</si>
  <si>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</si>
  <si>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</si>
  <si>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</si>
  <si>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</si>
  <si>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</si>
  <si>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</si>
  <si>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</si>
  <si>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</si>
  <si>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</si>
  <si>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</si>
  <si>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</si>
  <si>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</si>
  <si>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</si>
  <si>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</si>
  <si>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</si>
  <si>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</si>
  <si>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</si>
  <si>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</si>
  <si>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</si>
  <si>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</si>
  <si>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</si>
  <si>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</si>
  <si>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</si>
  <si>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</si>
  <si>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</si>
  <si>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</si>
  <si>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</si>
  <si>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</si>
  <si>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</si>
  <si>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</si>
  <si>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</si>
  <si>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</si>
  <si>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</si>
  <si>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</si>
  <si>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</si>
  <si>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</si>
  <si>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</si>
  <si>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</si>
  <si>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</si>
  <si>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</si>
  <si>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</si>
  <si>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</si>
  <si>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</si>
  <si>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</si>
  <si>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</si>
  <si>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</si>
  <si>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</si>
  <si>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</si>
  <si>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</si>
  <si>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</si>
  <si>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</si>
  <si>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</si>
  <si>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</si>
  <si>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</si>
  <si>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</si>
  <si>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</si>
  <si>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</si>
  <si>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</si>
  <si>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</si>
  <si>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</si>
  <si>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</si>
  <si>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</si>
  <si>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</si>
  <si>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</si>
  <si>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</si>
  <si>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</si>
  <si>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</si>
  <si>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</si>
  <si>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</si>
  <si>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</si>
  <si>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</si>
  <si>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</si>
  <si>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</si>
  <si>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</si>
  <si>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</si>
  <si>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</si>
  <si>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</si>
  <si>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</si>
  <si>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</si>
  <si>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</si>
  <si>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</si>
  <si>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</si>
  <si>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</si>
  <si>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</si>
  <si>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</si>
  <si>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</si>
  <si>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</si>
  <si>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</si>
  <si>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</si>
  <si>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</si>
  <si>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</si>
  <si>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</si>
  <si>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</si>
  <si>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</si>
  <si>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</si>
  <si>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</si>
  <si>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</si>
  <si>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</si>
  <si>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</si>
  <si>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</si>
  <si>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</si>
  <si>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</si>
  <si>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</si>
  <si>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</si>
  <si>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</si>
  <si>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</si>
  <si>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</si>
  <si>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</si>
  <si>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</si>
  <si>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</si>
  <si>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</si>
  <si>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</si>
  <si>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</si>
  <si>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</si>
  <si>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</si>
  <si>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</si>
  <si>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</si>
  <si>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</si>
  <si>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</si>
  <si>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</si>
  <si>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</si>
  <si>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</si>
  <si>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</si>
  <si>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</si>
  <si>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</si>
  <si>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</si>
  <si>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</si>
  <si>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</si>
  <si>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</si>
  <si>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</si>
  <si>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</si>
  <si>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</si>
  <si>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</si>
  <si>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</si>
  <si>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</si>
  <si>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</si>
  <si>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</si>
  <si>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</si>
  <si>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</si>
  <si>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</si>
  <si>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</si>
  <si>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</si>
  <si>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</si>
  <si>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</si>
  <si>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</si>
  <si>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</si>
  <si>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</si>
  <si>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</si>
  <si>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</si>
  <si>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</si>
  <si>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</si>
  <si>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</si>
  <si>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</si>
  <si>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</si>
  <si>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</si>
  <si>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</si>
  <si>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</si>
  <si>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</si>
  <si>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</si>
  <si>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</si>
  <si>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</si>
  <si>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</si>
  <si>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</si>
  <si>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</si>
  <si>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</si>
  <si>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</si>
  <si>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</si>
  <si>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</si>
  <si>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</si>
  <si>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</si>
  <si>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</si>
  <si>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</si>
  <si>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</si>
  <si>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</si>
  <si>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</si>
  <si>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</si>
  <si>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</si>
  <si>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</si>
  <si>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</si>
  <si>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</si>
  <si>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</si>
  <si>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</si>
  <si>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</si>
  <si>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</si>
  <si>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</si>
  <si>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</si>
  <si>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</si>
  <si>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</si>
  <si>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</si>
  <si>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</si>
  <si>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</si>
  <si>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</si>
  <si>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</si>
  <si>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</si>
  <si>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</si>
  <si>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</si>
  <si>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</si>
  <si>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</si>
  <si>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</si>
  <si>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</si>
  <si>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</si>
  <si>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</si>
  <si>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</si>
  <si>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</si>
  <si>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</si>
  <si>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</si>
  <si>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</si>
  <si>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</si>
  <si>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</si>
  <si>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</si>
  <si>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</si>
  <si>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</si>
  <si>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</si>
  <si>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</si>
  <si>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</si>
  <si>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</si>
  <si>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</si>
  <si>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</si>
  <si>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</si>
  <si>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</si>
  <si>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</si>
  <si>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</si>
  <si>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</si>
  <si>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</si>
  <si>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</si>
  <si>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</si>
  <si>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</si>
  <si>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</si>
  <si>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</si>
  <si>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</si>
  <si>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</si>
  <si>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</si>
  <si>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</si>
  <si>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</si>
  <si>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</si>
  <si>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</si>
  <si>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</si>
  <si>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</si>
  <si>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</si>
  <si>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</si>
  <si>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</si>
  <si>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</si>
  <si>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</si>
  <si>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</si>
  <si>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</si>
  <si>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</si>
  <si>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</si>
  <si>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</si>
  <si>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</si>
  <si>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</si>
  <si>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</si>
  <si>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</si>
  <si>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</si>
  <si>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</si>
  <si>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</si>
  <si>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</si>
  <si>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</si>
  <si>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</si>
  <si>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</si>
  <si>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</si>
  <si>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</si>
  <si>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</si>
  <si>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</si>
  <si>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</si>
  <si>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</si>
  <si>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</si>
  <si>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</si>
  <si>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</si>
  <si>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</si>
  <si>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</si>
  <si>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</si>
  <si>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</si>
  <si>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</si>
  <si>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</si>
  <si>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</si>
  <si>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</si>
  <si>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</si>
  <si>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</si>
  <si>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</si>
  <si>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</si>
  <si>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</si>
  <si>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</si>
  <si>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</si>
  <si>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</si>
  <si>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</si>
  <si>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</si>
  <si>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</si>
  <si>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</si>
  <si>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</si>
  <si>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</si>
  <si>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</si>
  <si>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</si>
  <si>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</si>
  <si>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</si>
  <si>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</si>
  <si>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</si>
  <si>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</si>
  <si>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</si>
  <si>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</si>
  <si>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</si>
  <si>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</si>
  <si>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</si>
  <si>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</si>
  <si>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</si>
  <si>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</si>
  <si>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</si>
  <si>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</si>
  <si>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</si>
  <si>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</si>
  <si>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</si>
  <si>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</si>
  <si>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</si>
  <si>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</si>
  <si>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</si>
  <si>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</si>
  <si>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</si>
  <si>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</si>
  <si>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</si>
  <si>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</si>
  <si>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</si>
  <si>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</si>
  <si>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</si>
  <si>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</si>
  <si>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</si>
  <si>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</si>
  <si>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</si>
  <si>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</si>
  <si>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</si>
  <si>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</si>
  <si>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</si>
  <si>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</si>
  <si>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</si>
  <si>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</si>
  <si>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</si>
  <si>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</si>
  <si>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</si>
  <si>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</si>
  <si>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</si>
  <si>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</si>
  <si>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</si>
  <si>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</si>
  <si>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</si>
  <si>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</si>
  <si>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</si>
  <si>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</si>
  <si>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</si>
  <si>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</si>
  <si>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</si>
  <si>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</si>
  <si>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</si>
  <si>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</si>
  <si>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</si>
  <si>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</si>
  <si>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</si>
  <si>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</si>
  <si>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</si>
  <si>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</si>
  <si>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</si>
  <si>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</si>
  <si>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</si>
  <si>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</si>
  <si>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</si>
  <si>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</si>
  <si>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</si>
  <si>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</si>
  <si>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</si>
  <si>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</si>
  <si>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</si>
  <si>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</si>
  <si>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</si>
  <si>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</si>
  <si>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</si>
  <si>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</si>
  <si>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</si>
  <si>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</si>
  <si>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</si>
  <si>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</si>
  <si>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</si>
  <si>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</si>
  <si>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</si>
  <si>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</si>
  <si>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</si>
  <si>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</si>
  <si>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</si>
  <si>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</si>
  <si>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</si>
  <si>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</si>
  <si>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</si>
  <si>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</si>
  <si>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</si>
  <si>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</si>
  <si>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</si>
  <si>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</si>
  <si>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</si>
  <si>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</si>
  <si>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</si>
  <si>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</si>
  <si>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</si>
  <si>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</si>
  <si>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</si>
  <si>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</si>
  <si>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</si>
  <si>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</si>
  <si>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</si>
  <si>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</si>
  <si>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</si>
  <si>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</si>
  <si>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</si>
  <si>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</si>
  <si>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</si>
  <si>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</si>
  <si>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</si>
  <si>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</si>
  <si>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</si>
  <si>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</si>
  <si>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</si>
  <si>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</si>
  <si>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</si>
  <si>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</si>
  <si>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</si>
  <si>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</si>
  <si>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</si>
  <si>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</si>
  <si>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</si>
  <si>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</si>
  <si>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</si>
  <si>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</si>
  <si>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</si>
  <si>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</si>
  <si>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</si>
  <si>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</si>
  <si>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</si>
  <si>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</si>
  <si>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</si>
  <si>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</si>
  <si>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</si>
  <si>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</si>
  <si>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</si>
  <si>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</si>
  <si>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</si>
  <si>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</si>
  <si>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</si>
  <si>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</si>
  <si>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</si>
  <si>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</si>
  <si>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</si>
  <si>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</si>
  <si>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</si>
  <si>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</si>
  <si>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</si>
  <si>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</si>
  <si>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</si>
  <si>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</si>
  <si>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</si>
  <si>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</si>
  <si>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</si>
  <si>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</si>
  <si>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</si>
  <si>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</si>
  <si>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</si>
  <si>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</si>
  <si>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</si>
  <si>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</si>
  <si>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</si>
  <si>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</si>
  <si>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</si>
  <si>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</si>
  <si>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</si>
  <si>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</si>
  <si>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</si>
  <si>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</si>
  <si>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</si>
  <si>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</si>
  <si>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</si>
  <si>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</si>
  <si>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</si>
  <si>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</si>
  <si>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</si>
  <si>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</si>
  <si>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</si>
  <si>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</si>
  <si>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</si>
  <si>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</si>
  <si>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</si>
  <si>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</si>
  <si>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</si>
  <si>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</si>
  <si>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</si>
  <si>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</si>
  <si>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</si>
  <si>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</si>
  <si>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</si>
  <si>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</si>
  <si>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</si>
  <si>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</si>
  <si>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</si>
  <si>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</si>
  <si>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</si>
  <si>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</si>
  <si>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</si>
  <si>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</si>
  <si>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</si>
  <si>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</si>
  <si>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</si>
  <si>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</si>
  <si>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</si>
  <si>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</si>
  <si>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</si>
  <si>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</si>
  <si>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</si>
  <si>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</si>
  <si>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</si>
  <si>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</si>
  <si>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</si>
  <si>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</si>
  <si>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</si>
  <si>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</si>
  <si>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</si>
  <si>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</si>
  <si>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</si>
  <si>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</si>
  <si>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</si>
  <si>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</si>
  <si>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</si>
  <si>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</si>
  <si>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</si>
  <si>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</si>
  <si>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</si>
  <si>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</si>
  <si>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</si>
  <si>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</si>
  <si>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</si>
  <si>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</si>
  <si>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</si>
  <si>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</si>
  <si>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</si>
  <si>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</si>
  <si>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</si>
  <si>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</si>
  <si>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</si>
  <si>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</si>
  <si>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</si>
  <si>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</si>
  <si>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</si>
  <si>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</si>
  <si>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</si>
  <si>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</si>
  <si>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</si>
  <si>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</si>
  <si>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</si>
  <si>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</si>
  <si>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</si>
  <si>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</si>
  <si>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</si>
  <si>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</si>
  <si>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</si>
  <si>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</si>
  <si>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</si>
  <si>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</si>
  <si>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</si>
  <si>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</si>
  <si>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</si>
  <si>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</si>
  <si>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</si>
  <si>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</si>
  <si>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</si>
  <si>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</si>
  <si>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</si>
  <si>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</si>
  <si>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</si>
  <si>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</si>
  <si>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</si>
  <si>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</si>
  <si>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</si>
  <si>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</si>
  <si>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</si>
  <si>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</si>
  <si>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</si>
  <si>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</si>
  <si>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</si>
  <si>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</si>
  <si>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</si>
  <si>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</si>
  <si>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</si>
  <si>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</si>
  <si>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</si>
  <si>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</si>
  <si>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</si>
  <si>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</si>
  <si>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</si>
  <si>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</si>
  <si>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</si>
  <si>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</si>
  <si>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</si>
  <si>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</si>
  <si>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</si>
  <si>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</si>
  <si>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</si>
  <si>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</si>
  <si>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</si>
  <si>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</si>
  <si>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</si>
  <si>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</si>
  <si>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</si>
  <si>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</si>
  <si>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</si>
  <si>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</si>
  <si>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</si>
  <si>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</si>
  <si>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</si>
  <si>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</si>
  <si>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</si>
  <si>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</si>
  <si>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</si>
  <si>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</si>
  <si>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</si>
  <si>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</si>
  <si>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</si>
  <si>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</si>
  <si>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</si>
  <si>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</si>
  <si>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</si>
  <si>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</si>
  <si>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</si>
  <si>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</si>
  <si>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</si>
  <si>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</si>
  <si>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</si>
  <si>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</si>
  <si>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</si>
  <si>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</si>
  <si>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</si>
  <si>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</si>
  <si>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</si>
  <si>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</si>
  <si>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</si>
  <si>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</si>
  <si>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</si>
  <si>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</si>
  <si>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</si>
  <si>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</si>
  <si>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</si>
  <si>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</si>
  <si>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</si>
  <si>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</si>
  <si>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</si>
  <si>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</si>
  <si>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</si>
  <si>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</si>
  <si>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</si>
  <si>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</si>
  <si>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</si>
  <si>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</si>
  <si>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</si>
  <si>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</si>
  <si>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</si>
  <si>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</si>
  <si>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</si>
  <si>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</si>
  <si>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</si>
  <si>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</si>
  <si>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</si>
  <si>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</si>
  <si>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</si>
  <si>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</si>
  <si>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</si>
  <si>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</si>
  <si>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</si>
  <si>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</si>
  <si>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</si>
  <si>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</si>
  <si>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</si>
  <si>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</si>
  <si>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</si>
  <si>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</si>
  <si>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</si>
  <si>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</si>
  <si>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</si>
  <si>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</si>
  <si>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</si>
  <si>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</si>
  <si>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</si>
  <si>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</si>
  <si>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</si>
  <si>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</si>
  <si>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</si>
  <si>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</si>
  <si>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</si>
  <si>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</si>
  <si>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</si>
  <si>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</si>
  <si>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</si>
  <si>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</si>
  <si>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</si>
  <si>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</si>
  <si>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</si>
  <si>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</si>
  <si>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</si>
  <si>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</si>
  <si>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</si>
  <si>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</si>
  <si>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</si>
  <si>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</si>
  <si>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</si>
  <si>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</si>
  <si>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</si>
  <si>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</si>
  <si>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</si>
  <si>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</si>
  <si>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</si>
  <si>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</si>
  <si>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</si>
  <si>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</si>
  <si>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</si>
  <si>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</si>
  <si>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</si>
  <si>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</si>
  <si>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</si>
  <si>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</si>
  <si>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</si>
  <si>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</si>
  <si>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</si>
  <si>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</si>
  <si>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</si>
  <si>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</si>
  <si>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</si>
  <si>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</si>
  <si>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</si>
  <si>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</si>
  <si>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</si>
  <si>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</si>
  <si>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</si>
  <si>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</si>
  <si>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</si>
  <si>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</si>
  <si>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</si>
  <si>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</si>
  <si>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</si>
  <si>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</si>
  <si>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</si>
  <si>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</si>
  <si>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</si>
  <si>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</si>
  <si>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</si>
  <si>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</si>
  <si>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</si>
  <si>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</si>
  <si>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</si>
  <si>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</si>
  <si>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</si>
  <si>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</si>
  <si>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</si>
  <si>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</si>
  <si>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</si>
  <si>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</si>
  <si>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</si>
  <si>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</si>
  <si>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</si>
  <si>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</si>
  <si>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</si>
  <si>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</si>
  <si>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</si>
  <si>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</si>
  <si>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</si>
  <si>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</si>
  <si>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</si>
  <si>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</si>
  <si>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</si>
  <si>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</si>
  <si>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</si>
  <si>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</si>
  <si>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</si>
  <si>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</si>
  <si>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</si>
  <si>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</si>
  <si>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</si>
  <si>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</si>
  <si>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</si>
  <si>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</si>
  <si>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</si>
  <si>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</si>
  <si>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</si>
  <si>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</si>
  <si>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</si>
  <si>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</si>
  <si>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</si>
  <si>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</si>
  <si>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</si>
  <si>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</si>
  <si>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</si>
  <si>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</si>
  <si>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</si>
  <si>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</si>
  <si>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</si>
  <si>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</si>
  <si>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</si>
  <si>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</si>
  <si>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</si>
  <si>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</si>
  <si>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</si>
  <si>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</si>
  <si>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</si>
  <si>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</si>
  <si>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</si>
  <si>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</si>
  <si>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</si>
  <si>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</si>
  <si>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</si>
  <si>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</si>
  <si>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</si>
  <si>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</si>
  <si>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</si>
  <si>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</si>
  <si>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</si>
  <si>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</si>
  <si>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</si>
  <si>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</si>
  <si>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</si>
  <si>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</si>
  <si>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</si>
  <si>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</si>
  <si>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</si>
  <si>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</si>
  <si>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</si>
  <si>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</si>
  <si>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</si>
  <si>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</si>
  <si>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</si>
  <si>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</si>
  <si>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</si>
  <si>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</si>
  <si>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</si>
  <si>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</si>
  <si>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</si>
  <si>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</si>
  <si>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</si>
  <si>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</si>
  <si>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</si>
  <si>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</si>
  <si>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</si>
  <si>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</si>
  <si>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</si>
  <si>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</si>
  <si>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</si>
  <si>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</si>
  <si>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</si>
  <si>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</si>
  <si>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</si>
  <si>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</si>
  <si>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</si>
  <si>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</si>
  <si>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</si>
  <si>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</si>
  <si>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</si>
  <si>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</si>
  <si>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</si>
  <si>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</si>
  <si>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</si>
  <si>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</si>
  <si>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</si>
  <si>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</si>
  <si>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</si>
  <si>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</si>
  <si>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</si>
  <si>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</si>
  <si>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</si>
  <si>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</si>
  <si>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</si>
  <si>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</si>
  <si>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</si>
  <si>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</si>
  <si>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</si>
  <si>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</si>
  <si>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</si>
  <si>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</si>
  <si>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</si>
  <si>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</si>
  <si>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</si>
  <si>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</si>
  <si>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</si>
  <si>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</si>
  <si>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</si>
  <si>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</si>
  <si>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</si>
  <si>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</si>
  <si>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</si>
  <si>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</si>
  <si>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</si>
  <si>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</si>
  <si>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</si>
  <si>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</si>
  <si>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</si>
  <si>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</si>
  <si>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</si>
  <si>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</si>
  <si>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</si>
  <si>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</si>
  <si>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</si>
  <si>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</si>
  <si>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</si>
  <si>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</si>
  <si>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</si>
  <si>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</si>
  <si>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</si>
  <si>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</si>
  <si>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</si>
  <si>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</si>
  <si>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</si>
  <si>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</si>
  <si>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</si>
  <si>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</si>
  <si>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</si>
  <si>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</si>
  <si>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</si>
  <si>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</si>
  <si>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</si>
  <si>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</si>
  <si>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</si>
  <si>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</si>
  <si>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</si>
  <si>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</si>
  <si>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</si>
  <si>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</si>
  <si>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</si>
  <si>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</si>
  <si>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</si>
  <si>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</si>
  <si>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</si>
  <si>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</si>
  <si>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</si>
  <si>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</si>
  <si>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</si>
  <si>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</si>
  <si>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</si>
  <si>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</si>
  <si>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</si>
  <si>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</si>
  <si>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</si>
  <si>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</si>
  <si>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</si>
  <si>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</si>
  <si>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</si>
  <si>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</si>
  <si>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</si>
  <si>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</si>
  <si>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</si>
  <si>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</si>
  <si>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</si>
  <si>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</si>
  <si>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</si>
  <si>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</si>
  <si>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</si>
  <si>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</si>
  <si>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</si>
  <si>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</si>
  <si>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</si>
  <si>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</si>
  <si>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</si>
  <si>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</si>
  <si>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</si>
  <si>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</si>
  <si>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</si>
  <si>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</si>
  <si>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</si>
  <si>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</si>
  <si>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</si>
  <si>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</si>
  <si>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</si>
  <si>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</si>
  <si>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</si>
  <si>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</si>
  <si>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</si>
  <si>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</si>
  <si>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</si>
  <si>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</si>
  <si>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</si>
  <si>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</si>
  <si>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</si>
  <si>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</si>
  <si>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</si>
  <si>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</si>
  <si>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</si>
  <si>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</si>
  <si>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</si>
  <si>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</si>
  <si>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</si>
  <si>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</si>
  <si>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</si>
  <si>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</si>
  <si>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</si>
  <si>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</si>
  <si>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</si>
  <si>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</si>
  <si>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</si>
  <si>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</si>
  <si>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</si>
  <si>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</si>
  <si>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</si>
  <si>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</si>
  <si>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</si>
  <si>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</si>
  <si>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</si>
  <si>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</si>
  <si>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</si>
  <si>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</si>
  <si>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</si>
  <si>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</si>
  <si>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</si>
  <si>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</si>
  <si>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</si>
  <si>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</si>
  <si>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</si>
  <si>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</si>
  <si>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</si>
  <si>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</si>
  <si>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</si>
  <si>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</si>
  <si>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</si>
  <si>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</si>
  <si>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</si>
  <si>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</si>
  <si>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</si>
  <si>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</si>
  <si>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</si>
  <si>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</si>
  <si>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</si>
  <si>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</si>
  <si>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</si>
  <si>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</si>
  <si>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</si>
  <si>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</si>
  <si>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</si>
  <si>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</si>
  <si>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</si>
  <si>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</si>
  <si>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</si>
  <si>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</si>
  <si>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</si>
  <si>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</si>
  <si>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</si>
  <si>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</si>
  <si>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</si>
  <si>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</si>
  <si>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</si>
  <si>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</si>
  <si>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</si>
  <si>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</si>
  <si>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</si>
  <si>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</si>
  <si>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</si>
  <si>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</si>
  <si>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</si>
  <si>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</si>
  <si>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</si>
  <si>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</si>
  <si>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</si>
  <si>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</si>
  <si>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</si>
  <si>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</si>
  <si>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</si>
  <si>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</si>
  <si>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</si>
  <si>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</si>
  <si>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</si>
  <si>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</si>
  <si>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</si>
  <si>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</si>
  <si>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</si>
  <si>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</si>
  <si>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</si>
  <si>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</si>
  <si>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</si>
  <si>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</si>
  <si>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</si>
  <si>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</si>
  <si>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</si>
  <si>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</si>
  <si>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</si>
  <si>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</si>
  <si>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</si>
  <si>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</si>
  <si>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</si>
  <si>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</si>
  <si>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</si>
  <si>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</si>
  <si>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</si>
  <si>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</si>
  <si>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</si>
  <si>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</si>
  <si>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</si>
  <si>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</si>
  <si>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</si>
  <si>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</si>
  <si>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</si>
  <si>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</si>
  <si>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</si>
  <si>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</si>
  <si>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</si>
  <si>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</si>
  <si>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</si>
  <si>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</si>
  <si>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</si>
  <si>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</si>
  <si>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</si>
  <si>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</si>
  <si>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</si>
  <si>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</si>
  <si>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</si>
  <si>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</si>
  <si>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</si>
  <si>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</si>
  <si>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</si>
  <si>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</si>
  <si>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</si>
  <si>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</si>
  <si>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</si>
  <si>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</si>
  <si>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</si>
  <si>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</si>
  <si>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</si>
  <si>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</si>
  <si>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</si>
  <si>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</si>
  <si>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</si>
  <si>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</si>
  <si>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</si>
  <si>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</si>
  <si>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</si>
  <si>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</si>
  <si>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</si>
  <si>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</si>
  <si>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</si>
  <si>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</si>
  <si>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</si>
  <si>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</si>
  <si>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</si>
  <si>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</si>
  <si>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</si>
  <si>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</si>
  <si>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</si>
  <si>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</si>
  <si>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</si>
  <si>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</si>
  <si>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</si>
  <si>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</si>
  <si>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</si>
  <si>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</si>
  <si>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</si>
  <si>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</si>
  <si>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</si>
  <si>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</si>
  <si>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</si>
  <si>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</si>
  <si>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</si>
  <si>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</si>
  <si>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</si>
  <si>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</si>
  <si>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</si>
  <si>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</si>
  <si>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</si>
  <si>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</si>
  <si>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</si>
  <si>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</si>
  <si>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</si>
  <si>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</si>
  <si>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</si>
  <si>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</si>
  <si>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</si>
  <si>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</si>
  <si>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</si>
  <si>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</si>
  <si>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</si>
  <si>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</si>
  <si>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</si>
  <si>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</si>
  <si>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</si>
  <si>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</si>
  <si>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</si>
  <si>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</si>
  <si>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</si>
  <si>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</si>
  <si>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</si>
  <si>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</si>
  <si>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</si>
  <si>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</si>
  <si>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</si>
  <si>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</si>
  <si>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</si>
  <si>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</si>
  <si>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</si>
  <si>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</si>
  <si>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</si>
  <si>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</si>
  <si>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</si>
  <si>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</si>
  <si>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</si>
  <si>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</si>
  <si>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</si>
  <si>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</si>
  <si>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</si>
  <si>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</si>
  <si>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</si>
  <si>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</si>
  <si>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</si>
  <si>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</si>
  <si>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</si>
  <si>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</si>
  <si>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</si>
  <si>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</si>
  <si>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</si>
  <si>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</si>
  <si>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</si>
  <si>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</si>
  <si>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</si>
  <si>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</si>
  <si>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</si>
  <si>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</si>
  <si>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</si>
  <si>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</si>
  <si>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</si>
  <si>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</si>
  <si>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</si>
  <si>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</si>
  <si>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</si>
  <si>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</si>
  <si>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</si>
  <si>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</si>
  <si>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</si>
  <si>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</si>
  <si>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</si>
  <si>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</si>
  <si>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</si>
  <si>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</si>
  <si>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</si>
  <si>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</si>
  <si>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</si>
  <si>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</si>
  <si>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</si>
  <si>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</si>
  <si>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</si>
  <si>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</si>
  <si>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</si>
  <si>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</si>
  <si>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</si>
  <si>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</si>
  <si>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</si>
  <si>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</si>
  <si>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</si>
  <si>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</si>
  <si>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</si>
  <si>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</si>
  <si>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</si>
  <si>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</si>
  <si>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</si>
  <si>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</si>
  <si>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</si>
  <si>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</si>
  <si>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</si>
  <si>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</si>
  <si>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</si>
  <si>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</si>
  <si>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</si>
  <si>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</si>
  <si>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</si>
  <si>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</si>
  <si>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</si>
  <si>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</si>
  <si>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</si>
  <si>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</si>
  <si>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</si>
  <si>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</si>
  <si>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</si>
  <si>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</si>
  <si>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</si>
  <si>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</si>
  <si>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</si>
  <si>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</si>
  <si>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</si>
  <si>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</si>
  <si>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</si>
  <si>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</si>
  <si>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</si>
  <si>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</si>
  <si>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</si>
  <si>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</si>
  <si>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</si>
  <si>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</si>
  <si>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</si>
  <si>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</si>
  <si>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</si>
  <si>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</si>
  <si>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</si>
  <si>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</si>
  <si>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</si>
  <si>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</si>
  <si>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</si>
  <si>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</si>
  <si>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</si>
  <si>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</si>
  <si>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</si>
  <si>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</si>
  <si>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</si>
  <si>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</si>
  <si>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</si>
  <si>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</si>
  <si>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</si>
  <si>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</si>
  <si>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</si>
  <si>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</si>
  <si>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</si>
  <si>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</si>
  <si>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</si>
  <si>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</si>
  <si>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</si>
  <si>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</si>
  <si>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</si>
  <si>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</si>
  <si>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</si>
  <si>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</si>
  <si>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</si>
  <si>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</si>
  <si>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</si>
  <si>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</si>
  <si>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</si>
  <si>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</si>
  <si>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</si>
  <si>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</si>
  <si>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</si>
  <si>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</si>
  <si>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</si>
  <si>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</si>
  <si>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</si>
  <si>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</si>
  <si>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</si>
  <si>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</si>
  <si>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</si>
  <si>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</si>
  <si>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</si>
  <si>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</si>
  <si>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</si>
  <si>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</si>
  <si>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</si>
  <si>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</si>
  <si>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</si>
  <si>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</si>
  <si>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</si>
  <si>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</si>
  <si>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</si>
  <si>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</si>
  <si>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</si>
  <si>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</si>
  <si>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</si>
  <si>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</si>
  <si>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</si>
  <si>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</si>
  <si>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</si>
  <si>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</si>
  <si>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</si>
  <si>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</si>
  <si>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</si>
  <si>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</si>
  <si>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</si>
  <si>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</si>
  <si>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</si>
  <si>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</si>
  <si>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</si>
  <si>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</si>
  <si>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</si>
  <si>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</si>
  <si>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</si>
  <si>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</si>
  <si>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</si>
  <si>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</si>
  <si>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</si>
  <si>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</si>
  <si>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</si>
  <si>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</si>
  <si>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</si>
  <si>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</si>
  <si>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</si>
  <si>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</si>
  <si>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</si>
  <si>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</si>
  <si>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</si>
  <si>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</si>
  <si>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</si>
  <si>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</si>
  <si>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</si>
  <si>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</si>
  <si>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</si>
  <si>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</si>
  <si>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</si>
  <si>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</si>
  <si>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</si>
  <si>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</si>
  <si>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</si>
  <si>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</si>
  <si>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</si>
  <si>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</si>
  <si>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</si>
  <si>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</si>
  <si>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</si>
  <si>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</si>
  <si>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</si>
  <si>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</si>
  <si>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</si>
  <si>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</si>
  <si>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</si>
  <si>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</si>
  <si>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</si>
  <si>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</si>
  <si>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</si>
  <si>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</si>
  <si>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</si>
  <si>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</si>
  <si>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</si>
  <si>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</si>
  <si>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</si>
  <si>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</si>
  <si>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</si>
  <si>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</si>
  <si>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</si>
  <si>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</si>
  <si>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</si>
  <si>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</si>
  <si>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</si>
  <si>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</si>
  <si>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</si>
  <si>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</si>
  <si>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</si>
  <si>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</si>
  <si>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</si>
  <si>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</si>
  <si>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</si>
  <si>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</si>
  <si>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</si>
  <si>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</si>
  <si>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</si>
  <si>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</si>
  <si>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</si>
  <si>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</si>
  <si>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</si>
  <si>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</si>
  <si>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</si>
  <si>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</si>
  <si>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</si>
  <si>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</si>
  <si>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</si>
  <si>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</si>
  <si>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</si>
  <si>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</si>
  <si>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</si>
  <si>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</si>
  <si>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</si>
  <si>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</si>
  <si>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</si>
  <si>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</si>
  <si>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</si>
  <si>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</si>
  <si>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</si>
  <si>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</si>
  <si>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</si>
  <si>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</si>
  <si>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</si>
  <si>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</si>
  <si>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</si>
  <si>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</si>
  <si>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</si>
  <si>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</si>
  <si>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</si>
  <si>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</si>
  <si>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</si>
  <si>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</si>
  <si>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</si>
  <si>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</si>
  <si>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</si>
  <si>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</si>
  <si>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</si>
  <si>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</si>
  <si>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</si>
  <si>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</si>
  <si>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</si>
  <si>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</si>
  <si>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</si>
  <si>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</si>
  <si>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</si>
  <si>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</si>
  <si>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</si>
  <si>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</si>
  <si>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</si>
  <si>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</si>
  <si>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</si>
  <si>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</si>
  <si>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</si>
  <si>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</si>
  <si>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</si>
  <si>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</si>
  <si>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</si>
  <si>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</si>
  <si>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</si>
  <si>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</si>
  <si>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</si>
  <si>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</si>
  <si>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</si>
  <si>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</si>
  <si>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</si>
  <si>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</si>
  <si>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</si>
  <si>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</si>
  <si>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</si>
  <si>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</si>
  <si>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</si>
  <si>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</si>
  <si>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</si>
  <si>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</si>
  <si>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</si>
  <si>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</si>
  <si>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</si>
  <si>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</si>
  <si>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</si>
  <si>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</si>
  <si>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</si>
  <si>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</si>
  <si>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</si>
  <si>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</si>
  <si>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</si>
  <si>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</si>
  <si>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</si>
  <si>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</si>
  <si>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</si>
  <si>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</si>
  <si>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</si>
  <si>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</si>
  <si>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</si>
  <si>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</si>
  <si>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</si>
  <si>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</si>
  <si>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</si>
  <si>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</si>
  <si>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</si>
  <si>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</si>
  <si>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</si>
  <si>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</si>
  <si>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</si>
  <si>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</si>
  <si>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</si>
  <si>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</si>
  <si>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</si>
  <si>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</si>
  <si>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</si>
  <si>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</si>
  <si>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</si>
  <si>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</si>
  <si>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</si>
  <si>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</si>
  <si>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</si>
  <si>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</si>
  <si>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</si>
  <si>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</si>
  <si>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</si>
  <si>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</si>
  <si>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</si>
  <si>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</si>
  <si>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</si>
  <si>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</si>
  <si>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</si>
  <si>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</si>
  <si>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</si>
  <si>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</si>
  <si>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</si>
  <si>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</si>
  <si>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</si>
  <si>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</si>
  <si>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</si>
  <si>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</si>
  <si>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</si>
  <si>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</si>
  <si>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</si>
  <si>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</si>
  <si>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</si>
  <si>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</si>
  <si>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</si>
  <si>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</si>
  <si>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</si>
  <si>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</si>
  <si>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</si>
  <si>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</si>
  <si>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</si>
  <si>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</si>
  <si>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</si>
  <si>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</si>
  <si>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</si>
  <si>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</si>
  <si>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</si>
  <si>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</si>
  <si>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</si>
  <si>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</si>
  <si>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</si>
  <si>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</si>
  <si>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</si>
  <si>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</si>
  <si>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</si>
  <si>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</si>
  <si>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</si>
  <si>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</si>
  <si>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</si>
  <si>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</si>
  <si>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</si>
  <si>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</si>
  <si>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</si>
  <si>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</si>
  <si>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</si>
  <si>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</si>
  <si>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</si>
  <si>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</si>
  <si>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</si>
  <si>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</si>
  <si>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</si>
  <si>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</si>
  <si>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</si>
  <si>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</si>
  <si>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</si>
  <si>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</si>
  <si>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</si>
  <si>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</si>
  <si>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</si>
  <si>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</si>
  <si>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</si>
  <si>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</si>
  <si>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</si>
  <si>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</si>
  <si>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</si>
  <si>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</si>
  <si>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</si>
  <si>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</si>
  <si>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</si>
  <si>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</si>
  <si>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</si>
  <si>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</si>
  <si>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</si>
  <si>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</si>
  <si>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</si>
  <si>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</si>
  <si>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</si>
  <si>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</si>
  <si>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</si>
  <si>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</si>
  <si>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</si>
  <si>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</si>
  <si>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</si>
  <si>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</si>
  <si>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</si>
  <si>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</si>
  <si>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</si>
  <si>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</si>
  <si>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</si>
  <si>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</si>
  <si>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</si>
  <si>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</si>
  <si>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</si>
  <si>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</si>
  <si>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</si>
  <si>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</si>
  <si>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</si>
  <si>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</si>
  <si>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</si>
  <si>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</si>
  <si>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</si>
  <si>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</si>
  <si>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</si>
  <si>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</si>
  <si>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</si>
  <si>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</si>
  <si>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</si>
  <si>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</si>
  <si>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</si>
  <si>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</si>
  <si>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</si>
  <si>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</si>
  <si>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</si>
  <si>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</si>
  <si>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</si>
  <si>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</si>
  <si>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</si>
  <si>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</si>
  <si>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</si>
  <si>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</si>
  <si>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</si>
  <si>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</si>
  <si>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</si>
  <si>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</si>
  <si>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</si>
  <si>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</si>
  <si>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</si>
  <si>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</si>
  <si>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</si>
  <si>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</si>
  <si>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</si>
  <si>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</si>
  <si>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</si>
  <si>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</si>
  <si>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</si>
  <si>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</si>
  <si>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</si>
  <si>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</si>
  <si>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</si>
  <si>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</si>
  <si>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</si>
  <si>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</si>
  <si>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</si>
  <si>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</si>
  <si>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</si>
  <si>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</si>
  <si>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</si>
  <si>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</si>
  <si>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</si>
  <si>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</si>
  <si>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</si>
  <si>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</si>
  <si>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</si>
  <si>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</si>
  <si>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</si>
  <si>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</si>
  <si>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</si>
  <si>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</si>
  <si>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</si>
  <si>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</si>
  <si>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</si>
  <si>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</si>
  <si>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</si>
  <si>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</si>
  <si>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</si>
  <si>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</si>
  <si>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</si>
  <si>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</si>
  <si>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</si>
  <si>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</si>
  <si>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</si>
  <si>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</si>
  <si>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</si>
  <si>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</si>
  <si>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</si>
  <si>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</si>
  <si>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</si>
  <si>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</si>
  <si>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</si>
  <si>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</si>
  <si>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</si>
  <si>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</si>
  <si>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</si>
  <si>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</si>
  <si>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</si>
  <si>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</si>
  <si>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</si>
  <si>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</si>
  <si>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</si>
  <si>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</si>
  <si>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</si>
  <si>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</si>
  <si>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</si>
  <si>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</si>
  <si>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</si>
  <si>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</si>
  <si>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</si>
  <si>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</si>
  <si>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</si>
  <si>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</si>
  <si>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</si>
  <si>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</si>
  <si>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</si>
  <si>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</si>
  <si>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</si>
  <si>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</si>
  <si>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</si>
  <si>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</si>
  <si>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</si>
  <si>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</si>
  <si>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</si>
  <si>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</si>
  <si>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</si>
  <si>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</si>
  <si>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</si>
  <si>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</si>
  <si>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</si>
  <si>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</si>
  <si>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</si>
  <si>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</si>
  <si>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</si>
  <si>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</si>
  <si>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</si>
  <si>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</si>
  <si>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</si>
  <si>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</si>
  <si>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</si>
  <si>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</si>
  <si>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</si>
  <si>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</si>
  <si>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</si>
  <si>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</si>
  <si>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</si>
  <si>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</si>
  <si>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</si>
  <si>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</si>
  <si>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</si>
  <si>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</si>
  <si>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</si>
  <si>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</si>
  <si>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</si>
  <si>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</si>
  <si>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</si>
  <si>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</si>
  <si>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</si>
  <si>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</si>
  <si>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</si>
  <si>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</si>
  <si>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</si>
  <si>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</si>
  <si>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</si>
  <si>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</si>
  <si>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</si>
  <si>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</si>
  <si>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</si>
  <si>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</si>
  <si>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</si>
  <si>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</si>
  <si>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</si>
  <si>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</si>
  <si>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</si>
  <si>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</si>
  <si>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</si>
  <si>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</si>
  <si>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</si>
  <si>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</si>
  <si>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</si>
  <si>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</si>
  <si>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</si>
  <si>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</si>
  <si>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</si>
  <si>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</si>
  <si>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</si>
  <si>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</si>
  <si>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</si>
  <si>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</si>
  <si>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</si>
  <si>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</si>
  <si>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</si>
  <si>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</si>
  <si>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</si>
  <si>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</si>
  <si>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</si>
  <si>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</si>
  <si>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</si>
  <si>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</si>
  <si>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</si>
  <si>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</si>
  <si>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</si>
  <si>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</si>
  <si>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</si>
  <si>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</si>
  <si>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</si>
  <si>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</si>
  <si>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</si>
  <si>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</si>
  <si>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</si>
  <si>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</si>
  <si>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</si>
  <si>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</si>
  <si>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</si>
  <si>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</si>
  <si>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</si>
  <si>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</si>
  <si>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</si>
  <si>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</si>
  <si>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</si>
  <si>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</si>
  <si>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</si>
  <si>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</si>
  <si>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</si>
  <si>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</si>
  <si>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</si>
  <si>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</si>
  <si>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</si>
  <si>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</si>
  <si>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</si>
  <si>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</si>
  <si>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</si>
  <si>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</si>
  <si>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</si>
  <si>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</si>
  <si>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</si>
  <si>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</si>
  <si>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</si>
  <si>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</si>
  <si>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</si>
  <si>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</si>
  <si>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</si>
  <si>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</si>
  <si>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</si>
  <si>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</si>
  <si>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</si>
  <si>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</si>
  <si>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</si>
  <si>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</si>
  <si>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</si>
  <si>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</si>
  <si>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</si>
  <si>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</si>
  <si>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</si>
  <si>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</si>
  <si>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</si>
  <si>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</si>
  <si>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</si>
  <si>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</si>
  <si>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</si>
  <si>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</si>
  <si>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</si>
  <si>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</si>
  <si>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</si>
  <si>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</si>
  <si>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</si>
  <si>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</si>
  <si>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</si>
  <si>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</si>
  <si>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</si>
  <si>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</si>
  <si>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</si>
  <si>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</si>
  <si>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</si>
  <si>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</si>
  <si>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</si>
  <si>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</si>
  <si>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</si>
  <si>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</si>
  <si>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</si>
  <si>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</si>
  <si>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</si>
  <si>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</si>
  <si>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</si>
  <si>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</si>
  <si>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</si>
  <si>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</si>
  <si>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</si>
  <si>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</si>
  <si>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</si>
  <si>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</si>
  <si>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</si>
  <si>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</si>
  <si>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</si>
  <si>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</si>
  <si>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</si>
  <si>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</si>
  <si>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</si>
  <si>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</si>
  <si>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</si>
  <si>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</si>
  <si>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</si>
  <si>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</si>
  <si>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</si>
  <si>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</si>
  <si>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</si>
  <si>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</si>
  <si>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</si>
  <si>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</si>
  <si>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</si>
  <si>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</si>
  <si>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</si>
  <si>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</si>
  <si>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</si>
  <si>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</si>
  <si>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</si>
  <si>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</si>
  <si>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</si>
  <si>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</si>
  <si>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</si>
  <si>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</si>
  <si>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</si>
  <si>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</si>
  <si>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</si>
  <si>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</si>
  <si>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</si>
  <si>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</si>
  <si>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</si>
  <si>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</si>
  <si>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</si>
  <si>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</si>
  <si>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</si>
  <si>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</si>
  <si>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</si>
  <si>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</si>
  <si>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</si>
  <si>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</si>
  <si>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</si>
  <si>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</si>
  <si>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</si>
  <si>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</si>
  <si>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</si>
  <si>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</si>
  <si>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</si>
  <si>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</si>
  <si>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</si>
  <si>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</si>
  <si>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</si>
  <si>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</si>
  <si>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</si>
  <si>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</si>
  <si>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</si>
  <si>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</si>
  <si>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</si>
  <si>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</si>
  <si>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</si>
  <si>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</si>
  <si>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</si>
  <si>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</si>
  <si>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</si>
  <si>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</si>
  <si>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</si>
  <si>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</si>
  <si>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</si>
  <si>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</si>
  <si>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</si>
  <si>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</si>
  <si>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</si>
  <si>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</si>
  <si>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</si>
  <si>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</si>
  <si>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</si>
  <si>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</si>
  <si>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</si>
  <si>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</si>
  <si>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</si>
  <si>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</si>
  <si>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</si>
  <si>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</si>
  <si>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</si>
  <si>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</si>
  <si>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</si>
  <si>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</si>
  <si>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</si>
  <si>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</si>
  <si>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</si>
  <si>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</si>
  <si>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</si>
  <si>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</si>
  <si>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</si>
  <si>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</si>
  <si>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</si>
  <si>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</si>
  <si>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</si>
  <si>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</si>
  <si>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</si>
  <si>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</si>
  <si>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</si>
  <si>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</si>
  <si>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</si>
  <si>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</si>
  <si>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</si>
  <si>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</si>
  <si>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</si>
  <si>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</si>
  <si>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</si>
  <si>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</si>
  <si>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</si>
  <si>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</si>
  <si>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</si>
  <si>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</si>
  <si>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</si>
  <si>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</si>
  <si>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</si>
  <si>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</si>
  <si>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</si>
  <si>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</si>
  <si>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</si>
  <si>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</si>
  <si>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</si>
  <si>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</si>
  <si>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</si>
  <si>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</si>
  <si>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</si>
  <si>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</si>
  <si>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</si>
  <si>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</si>
  <si>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</si>
  <si>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</si>
  <si>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</si>
  <si>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</si>
  <si>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</si>
  <si>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</si>
  <si>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</si>
  <si>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</si>
  <si>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</si>
  <si>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</si>
  <si>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</si>
  <si>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</si>
  <si>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</si>
  <si>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</si>
  <si>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</si>
  <si>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</si>
  <si>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</si>
  <si>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</si>
  <si>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</si>
  <si>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</si>
  <si>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</si>
  <si>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</si>
  <si>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</si>
  <si>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</si>
  <si>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</si>
  <si>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</si>
  <si>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</si>
  <si>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</si>
  <si>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</si>
  <si>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</si>
  <si>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</si>
  <si>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</si>
  <si>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</si>
  <si>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</si>
  <si>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</si>
  <si>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</si>
  <si>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</si>
  <si>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</si>
  <si>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</si>
  <si>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</si>
  <si>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</si>
  <si>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</si>
  <si>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</si>
  <si>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</si>
  <si>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</si>
  <si>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</si>
  <si>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</si>
  <si>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</si>
  <si>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</si>
  <si>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</si>
  <si>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</si>
  <si>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</si>
  <si>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</si>
  <si>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</si>
  <si>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</si>
  <si>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</si>
  <si>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</si>
  <si>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</si>
  <si>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</si>
  <si>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</si>
  <si>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</si>
  <si>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</si>
  <si>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</si>
  <si>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</si>
  <si>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</si>
  <si>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</si>
  <si>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</si>
  <si>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</si>
  <si>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</si>
  <si>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</si>
  <si>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</si>
  <si>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</si>
  <si>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</si>
  <si>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</si>
  <si>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</si>
  <si>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</si>
  <si>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</si>
  <si>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</si>
  <si>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</si>
  <si>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</si>
  <si>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</si>
  <si>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</si>
  <si>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</si>
  <si>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</si>
  <si>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</si>
  <si>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</si>
  <si>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</si>
  <si>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</si>
  <si>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</si>
  <si>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</si>
  <si>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</si>
  <si>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</si>
  <si>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</si>
  <si>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</si>
  <si>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</si>
  <si>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</si>
  <si>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</si>
  <si>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</si>
  <si>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</si>
  <si>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</si>
  <si>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</si>
  <si>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</si>
  <si>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</si>
  <si>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</si>
  <si>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</si>
  <si>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</si>
  <si>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</si>
  <si>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</si>
  <si>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</si>
  <si>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</si>
  <si>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</si>
  <si>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</si>
  <si>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</si>
  <si>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</si>
  <si>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</si>
  <si>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</si>
  <si>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</si>
  <si>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</si>
  <si>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</si>
  <si>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</si>
  <si>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</si>
  <si>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</si>
  <si>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</si>
  <si>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</si>
  <si>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</si>
  <si>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</si>
  <si>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</si>
  <si>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</si>
  <si>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</si>
  <si>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</si>
  <si>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</si>
  <si>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</si>
  <si>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</si>
  <si>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</si>
  <si>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</si>
  <si>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</si>
  <si>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</si>
  <si>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</si>
  <si>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</si>
  <si>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</si>
  <si>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</si>
  <si>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</si>
  <si>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</si>
  <si>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</si>
  <si>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</si>
  <si>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</si>
  <si>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</si>
  <si>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</si>
  <si>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</si>
  <si>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</si>
  <si>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</si>
  <si>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</si>
  <si>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</si>
  <si>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</si>
  <si>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</si>
  <si>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</si>
  <si>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</si>
  <si>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</si>
  <si>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</si>
  <si>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</si>
  <si>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</si>
  <si>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</si>
  <si>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</si>
  <si>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</si>
  <si>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</si>
  <si>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</si>
  <si>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</si>
  <si>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</si>
  <si>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</si>
  <si>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</si>
  <si>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</si>
  <si>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</si>
  <si>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</si>
  <si>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</si>
  <si>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</si>
  <si>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</si>
  <si>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</si>
  <si>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</si>
  <si>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</si>
  <si>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</si>
  <si>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</si>
  <si>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</si>
  <si>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</si>
  <si>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</si>
  <si>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</si>
  <si>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</si>
  <si>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</si>
  <si>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</si>
  <si>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</si>
  <si>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</si>
  <si>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</si>
  <si>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</si>
  <si>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</si>
  <si>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</si>
  <si>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</si>
  <si>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</si>
  <si>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</si>
  <si>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</si>
  <si>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</si>
  <si>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</si>
  <si>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</si>
  <si>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</si>
  <si>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</si>
  <si>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</si>
  <si>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</si>
  <si>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</si>
  <si>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</si>
  <si>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</si>
  <si>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</si>
  <si>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</si>
  <si>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</si>
  <si>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</si>
  <si>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</si>
  <si>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</si>
  <si>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</si>
  <si>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</si>
  <si>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</si>
  <si>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</si>
  <si>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</si>
  <si>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</si>
  <si>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</si>
  <si>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</si>
  <si>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</si>
  <si>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</si>
  <si>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</si>
  <si>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</si>
  <si>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</si>
  <si>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</si>
  <si>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</si>
  <si>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</si>
  <si>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</si>
  <si>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</si>
  <si>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</si>
  <si>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</si>
  <si>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</si>
  <si>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</si>
  <si>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</si>
  <si>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</si>
  <si>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</si>
  <si>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</si>
  <si>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</si>
  <si>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</si>
  <si>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</si>
  <si>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</si>
  <si>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</si>
  <si>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</si>
  <si>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</si>
  <si>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</si>
  <si>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</si>
  <si>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</si>
  <si>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</si>
  <si>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</si>
  <si>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</si>
  <si>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</si>
  <si>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</si>
  <si>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</si>
  <si>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</si>
  <si>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</si>
  <si>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</si>
  <si>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</si>
  <si>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</si>
  <si>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</si>
  <si>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</si>
  <si>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</si>
  <si>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</si>
  <si>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</si>
  <si>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</si>
  <si>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</si>
  <si>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</si>
  <si>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</si>
  <si>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</si>
  <si>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</si>
  <si>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</si>
  <si>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</si>
  <si>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</si>
  <si>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</si>
  <si>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</si>
  <si>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</si>
  <si>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</si>
  <si>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</si>
  <si>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</si>
  <si>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</si>
  <si>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</si>
  <si>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</si>
  <si>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</si>
  <si>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</si>
  <si>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</si>
  <si>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</si>
  <si>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</si>
  <si>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</si>
  <si>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</si>
  <si>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</si>
  <si>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</si>
  <si>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</si>
  <si>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</si>
  <si>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</si>
  <si>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</si>
  <si>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</si>
  <si>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</si>
  <si>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</si>
  <si>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</si>
  <si>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</si>
  <si>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</si>
  <si>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</si>
  <si>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</si>
  <si>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</si>
  <si>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</si>
  <si>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</si>
  <si>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</si>
  <si>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</si>
  <si>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</si>
  <si>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</si>
  <si>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</si>
  <si>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</si>
  <si>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</si>
  <si>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</si>
  <si>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</si>
  <si>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</si>
  <si>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</si>
  <si>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</si>
  <si>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</si>
  <si>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</si>
  <si>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</si>
  <si>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</si>
  <si>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</si>
  <si>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</si>
  <si>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</si>
  <si>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</si>
  <si>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</si>
  <si>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</si>
  <si>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</si>
  <si>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</si>
  <si>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</si>
  <si>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</si>
  <si>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</si>
  <si>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</si>
  <si>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</si>
  <si>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</si>
  <si>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</si>
  <si>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</si>
  <si>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</si>
  <si>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</si>
  <si>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</si>
  <si>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</si>
  <si>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</si>
  <si>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</si>
  <si>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</si>
  <si>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</si>
  <si>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</si>
  <si>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</si>
  <si>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</si>
  <si>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</si>
  <si>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</si>
  <si>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</si>
  <si>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</si>
  <si>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</si>
  <si>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</si>
  <si>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</si>
  <si>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</si>
  <si>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</si>
  <si>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</si>
  <si>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</si>
  <si>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</si>
  <si>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</si>
  <si>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</si>
  <si>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</si>
  <si>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</si>
  <si>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</si>
  <si>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</si>
  <si>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</si>
  <si>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</si>
  <si>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</si>
  <si>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</si>
  <si>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</si>
  <si>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</si>
  <si>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</si>
  <si>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</si>
  <si>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</si>
  <si>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</si>
  <si>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</si>
  <si>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</si>
  <si>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</si>
  <si>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</si>
  <si>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</si>
  <si>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</si>
  <si>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</si>
  <si>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</si>
  <si>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</si>
  <si>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</si>
  <si>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</si>
  <si>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</si>
  <si>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</si>
  <si>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</si>
  <si>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</si>
  <si>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</si>
  <si>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</si>
  <si>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</si>
  <si>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</si>
  <si>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</si>
  <si>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</si>
  <si>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</si>
  <si>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</si>
  <si>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</si>
  <si>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</si>
  <si>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</si>
  <si>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</si>
  <si>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</si>
  <si>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</si>
  <si>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</si>
  <si>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</si>
  <si>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</si>
  <si>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</si>
  <si>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</si>
  <si>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</si>
  <si>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</si>
  <si>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</si>
  <si>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</si>
  <si>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</si>
  <si>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</si>
  <si>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</si>
  <si>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</si>
  <si>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</si>
  <si>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</si>
  <si>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</si>
  <si>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</si>
  <si>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</si>
  <si>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</si>
  <si>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</si>
  <si>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</si>
  <si>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</si>
  <si>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</si>
  <si>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</si>
  <si>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</si>
  <si>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</si>
  <si>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</si>
  <si>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</si>
  <si>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</si>
  <si>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</si>
  <si>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</si>
  <si>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</si>
  <si>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</si>
  <si>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</si>
  <si>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</si>
  <si>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</si>
  <si>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</si>
  <si>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</si>
  <si>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</si>
  <si>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</si>
  <si>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</si>
  <si>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</si>
  <si>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</si>
  <si>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</si>
  <si>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</si>
  <si>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</si>
  <si>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</si>
  <si>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</si>
  <si>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</si>
  <si>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</si>
  <si>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</si>
  <si>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</si>
  <si>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</si>
  <si>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</si>
  <si>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</si>
  <si>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</si>
  <si>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</si>
  <si>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</si>
  <si>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</si>
  <si>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</si>
  <si>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</si>
  <si>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</si>
  <si>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</si>
  <si>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</si>
  <si>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</si>
  <si>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</si>
  <si>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</si>
  <si>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</si>
  <si>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</si>
  <si>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</si>
  <si>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</si>
  <si>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</si>
  <si>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</si>
  <si>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</si>
  <si>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</si>
  <si>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</si>
  <si>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</si>
  <si>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</si>
  <si>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</si>
  <si>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</si>
  <si>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</si>
  <si>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</si>
  <si>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</si>
  <si>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</si>
  <si>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</si>
  <si>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</si>
  <si>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</si>
  <si>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</si>
  <si>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</si>
  <si>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</si>
  <si>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</si>
  <si>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</si>
  <si>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</si>
  <si>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</si>
  <si>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</si>
  <si>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</si>
  <si>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</si>
  <si>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</si>
  <si>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</si>
  <si>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</si>
  <si>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</si>
  <si>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</si>
  <si>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</si>
  <si>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</si>
  <si>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</si>
  <si>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</si>
  <si>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</si>
  <si>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</si>
  <si>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</si>
  <si>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</si>
  <si>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</si>
  <si>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</si>
  <si>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</si>
  <si>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</si>
  <si>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</si>
  <si>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</si>
  <si>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</si>
  <si>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</si>
  <si>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</si>
  <si>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</si>
  <si>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</si>
  <si>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</si>
  <si>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</si>
  <si>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</si>
  <si>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</si>
  <si>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</si>
  <si>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</si>
  <si>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</si>
  <si>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</si>
  <si>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</si>
  <si>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</si>
  <si>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</si>
  <si>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</si>
  <si>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</si>
  <si>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</si>
  <si>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</si>
  <si>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</si>
  <si>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</si>
  <si>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</si>
  <si>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</si>
  <si>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</si>
  <si>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</si>
  <si>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</si>
  <si>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</si>
  <si>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</si>
  <si>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</si>
  <si>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</si>
  <si>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</si>
  <si>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</si>
  <si>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</si>
  <si>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</si>
  <si>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</si>
  <si>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</si>
  <si>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</si>
  <si>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</si>
  <si>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</si>
  <si>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</si>
  <si>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</si>
  <si>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</si>
  <si>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</si>
  <si>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</si>
  <si>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</si>
  <si>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</si>
  <si>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</si>
  <si>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</si>
  <si>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</si>
  <si>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</si>
  <si>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</si>
  <si>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</si>
  <si>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</si>
  <si>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</si>
  <si>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</si>
  <si>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</si>
  <si>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</si>
  <si>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</si>
  <si>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</si>
  <si>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</si>
  <si>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</si>
  <si>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</si>
  <si>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</si>
  <si>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near from site</t>
  </si>
  <si>
    <t>PCM-20251122-00001489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</si>
  <si>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</si>
  <si>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</si>
  <si>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</si>
  <si>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</si>
  <si>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</si>
  <si>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</si>
  <si>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</si>
  <si>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</si>
  <si>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</si>
  <si>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</si>
  <si>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</si>
  <si>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</si>
  <si>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</si>
  <si>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</si>
  <si>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</si>
  <si>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</si>
  <si>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</si>
  <si>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</si>
  <si>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</si>
  <si>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</si>
  <si>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</si>
  <si>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</si>
  <si>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</si>
  <si>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</si>
  <si>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</si>
  <si>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</si>
  <si>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</si>
  <si>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</si>
  <si>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</si>
  <si>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</si>
  <si>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</si>
  <si>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</si>
  <si>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</si>
  <si>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</si>
  <si>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</si>
  <si>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</si>
  <si>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</si>
  <si>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</si>
  <si>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</si>
  <si>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</si>
  <si>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</si>
  <si>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</si>
  <si>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</si>
  <si>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</si>
  <si>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</si>
  <si>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</si>
  <si>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</si>
  <si>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</si>
  <si>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</si>
  <si>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</si>
  <si>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</si>
  <si>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</si>
  <si>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</si>
  <si>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</si>
  <si>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</si>
  <si>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</si>
  <si>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</si>
  <si>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</si>
  <si>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</si>
  <si>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</si>
  <si>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</si>
  <si>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</si>
  <si>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</si>
  <si>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</si>
  <si>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</si>
  <si>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</si>
  <si>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</si>
  <si>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</si>
  <si>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</si>
  <si>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</si>
  <si>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</si>
  <si>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</si>
  <si>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</si>
  <si>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</si>
  <si>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</si>
  <si>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</si>
  <si>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</si>
  <si>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</si>
  <si>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</si>
  <si>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</si>
  <si>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</si>
  <si>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</si>
  <si>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</si>
  <si>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</si>
  <si>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</si>
  <si>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</si>
  <si>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</si>
  <si>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</si>
  <si>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Team at site TS</t>
  </si>
  <si>
    <t>PCM-20251122-00001410</t>
  </si>
  <si>
    <t>site located at Al Qattan Tourist Village Resort and has limited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</si>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</sst>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320.96564583333384</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6.5" customHeight="1">
      <c r="A4" s="140" t="s">
        <v>39025</v>
      </c>
      <c r="B4" s="141" t="str">
        <f>IFERROR(VLOOKUP(D4,DB!A:K,11,0),"")</f>
        <v>R1</v>
      </c>
      <c r="C4" s="141">
        <v>1</v>
      </c>
      <c r="D4" s="133" t="s">
        <v>20365</v>
      </c>
      <c r="E4" s="142" t="s">
        <v>39021</v>
      </c>
      <c r="F4" s="143">
        <v>45983.89770833333</v>
      </c>
      <c r="G4" s="144">
        <f ca="1">IFERROR(NOW()-F4,"-")</f>
        <v>1.6363425929739606E-2</v>
      </c>
      <c r="H4" s="143">
        <v>45983.402083333334</v>
      </c>
      <c r="I4" s="141" t="str">
        <f>IFERROR(VLOOKUP(D4,DB!A:F,6,0),"")</f>
        <v>Generator-SG</v>
      </c>
      <c r="J4" s="141" t="str">
        <f>IFERROR(VLOOKUP(D4,DB!A:G,7,0),"")</f>
        <v>Vandalized</v>
      </c>
      <c r="K4" s="145" t="s">
        <v>39026</v>
      </c>
      <c r="L4" s="146" t="str">
        <f>IFERROR(VLOOKUP(D4,DB!A:I,9,0),"")</f>
        <v>Latis</v>
      </c>
    </row>
    <row r="5" spans="1:15" ht="15" customHeight="1">
      <c r="A5" s="140"/>
      <c r="B5" s="141" t="str">
        <f>IFERROR(VLOOKUP(D5,DB!A:K,11,0),"")</f>
        <v/>
      </c>
      <c r="C5" s="141"/>
      <c r="D5" s="133"/>
      <c r="E5" s="142"/>
      <c r="F5" s="143"/>
      <c r="G5" s="144">
        <f ca="1">IFERROR(NOW()-F5,"-")</f>
        <v>45983.91407175926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45983.91407175926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45983.91407175926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45983.91407175926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45983.91407175926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45983.91407175926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45983.91407175926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45983.91407175926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45983.91407175926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45983.91407175926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45983.91407175926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45983.91407175926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45983.91407175926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45983.91407175926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45983.91407175926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45983.91407175926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45983.91407175926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45983.91407175926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45983.91407175926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45983.91407175926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45983.91407175926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45983.91407175926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45983.91407175926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45983.91407175926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45983.91407175926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45983.91407175926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45983.91407175926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45983.91407175926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45983.91407175926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45983.91407175926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45983.91407175926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45983.91407175926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45983.91407175926</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45983.91407175926</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D7875DBC-5600-4BCC-B4F5-6604534352E6}"/>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158.9142337962985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45983.91407175926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45983.91407175926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45983.91407175926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45983.91407175926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45983.91407175926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45983.91407175926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45983.91407175926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45983.91407175926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45983.91407175926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45983.91407175926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45983.91407175926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45983.91407175926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45983.91407175926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45983.91407175926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45983.91407175926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45983.91407175926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45983.91407175926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45983.91407175926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45983.91407175926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45983.91407175926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45983.91407175926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45983.91407175926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45983.91407175926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45983.91407175926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45983.91407175926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45983.91407175926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45983.91407175926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45983.91407175926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45983.91407175926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45983.91407175926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45983.91407175926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45983.91407175926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45983.91407175926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45983.91407175926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45983.91407175926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45983.91407175926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45983.91407175926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45983.91407175926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45983.91407175926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45983.91407175926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45983.91407175926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45983.91407175926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45983.91407175926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45983.91407175926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45983.91407175926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45983.91407175926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45983.91407175926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45983.91407175926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45983.91407175926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45983.91407175926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45983.91407175926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45983.91407175926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45983.91407175926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45983.91407175926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45983.91407175926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45983.91407175926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45983.91407175926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45983.91407175926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45983.91407175926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45983.91407175926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45983.91407175926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45983.91407175926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45983.91407175926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45983.91407175926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45983.91407175926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45983.91407175926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45983.91407175926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45983.91407175926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45983.91407175926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45983.91407175926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45983.91407175926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45983.91407175926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45983.91407175926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45983.91407175926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45983.91407175926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45983.91407175926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45983.91407175926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45983.91407175926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45983.91407175926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45983.91407175926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45983.91407175926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45983.91407175926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45983.91407175926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45983.91407175926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45983.91407175926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45983.91407175926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45983.91407175926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45983.91407175926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45983.91407175926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45983.91407175926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45983.91407175926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45983.91407175926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45983.91407175926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45983.91407175926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45983.91407175926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45983.91407175926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45983.91407175926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45983.91407175926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45983.91407175926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45983.91407175926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45983.91407175926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45983.91407175926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45983.91407175926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45983.91407175926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45983.91407175926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45983.91407175926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45983.91407175926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45983.91407175926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45983.91407175926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45983.91407175926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45983.91407175926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45983.91407175926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45983.91407175926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45983.91407175926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45983.91407175926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45983.91407175926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45983.91407175926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45983.91407175926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45983.91407175926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45983.91407175926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45983.91407175926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45983.91407175926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45983.91407175926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45983.91407175926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45983.91407175926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45983.91407175926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45983.91407175926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45983.91407175926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45983.91407175926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45983.91407175926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45983.91407175926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45983.91407175926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45983.91407175926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45983.91407175926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45983.91407175926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45983.91407175926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45983.91407175926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45983.91407175926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45983.91407175926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45983.91407175926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45983.91407175926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45983.91407175926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45983.91407175926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45983.91407175926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45983.91407175926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45983.91407175926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45983.91407175926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45983.91407175926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45983.91407175926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45983.91407175926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45983.91407175926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45983.91407175926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45983.91407175926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45983.91407175926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45983.91407175926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45983.91407175926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45983.91407175926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45983.91407175926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45983.91407175926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45983.91407175926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45983.91407175926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45983.91407175926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45983.91407175926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45983.91407175926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45983.91407175926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45983.91407175926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45983.91407175926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45983.91407175926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45983.91407175926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45983.91407175926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45983.91407175926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45983.91407175926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45983.91407175926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45983.91407175926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45983.91407175926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45983.91407175926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45983.91407175926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45983.91407175926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45983.91407175926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45983.91407175926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45983.91407175926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45983.91407175926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45983.91407175926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45983.91407175926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45983.91407175926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45983.91407175926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45983.91407175926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45983.91407175926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45983.91407175926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45983.91407175926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45983.91407175926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45983.91407175926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45983.91407175926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45983.91407175926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45983.91407175926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45983.91407175926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45983.91407175926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45983.91407175926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45983.91407175926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45983.91407175926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45983.91407175926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45983.91407175926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45983.91407175926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45983.91407175926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45983.91407175926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45983.91407175926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45983.91407175926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45983.91407175926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45983.91407175926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45983.91407175926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45983.91407175926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45983.91407175926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45983.91407175926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45983.91407175926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45983.91407175926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45983.91407175926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45983.91407175926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45983.91407175926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45983.91407175926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45983.91407175926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45983.91407175926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45983.91407175926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45983.91407175926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45983.91407175926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45983.91407175926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45983.91407175926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45983.91407175926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45983.91407175926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45983.91407175926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45983.91407175926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45983.91407175926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45983.91407175926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45983.91407175926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45983.91407175926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45983.91407175926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45983.91407175926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45983.91407175926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45983.91407175926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45983.91407175926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45983.91407175926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45983.91407175926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45983.91407175926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45983.91407175926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45983.91407175926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45983.91407175926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45983.91407175926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45983.91407175926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45983.91407175926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45983.91407175926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45983.91407175926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45983.91407175926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45983.91407175926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45983.91407175926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45983.91407175926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45983.91407175926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45983.91407175926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45983.91407175926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45983.91407175926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45983.91407175926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45983.91407175926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45983.91407175926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45983.91407175926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45983.91407175926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45983.91407175926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45983.91407175926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45983.91407175926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45983.91407175926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45983.91407175926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45983.91407175926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45983.91407175926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45983.91407175926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45983.91407175926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45983.91407175926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45983.91407175926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45983.91407175926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45983.91407175926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45983.91407175926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45983.91407175926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45983.91407175926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45983.91407175926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45983.91407175926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45983.91407175926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45983.91407175926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45983.91407175926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45983.91407175926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45983.91407175926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45983.91407175926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45983.91407175926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45983.91407175926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45983.91407175926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45983.91407175926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45983.91407175926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45983.91407175926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45983.91407175926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45983.91407175926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45983.91407175926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45983.91407175926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45983.91407175926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45983.91407175926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45983.91407175926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45983.91407175926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45983.91407175926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45983.91407175926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45983.91407175926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45983.91407175926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45983.91407175926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45983.91407175926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45983.91407175926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45983.91407175926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45983.91407175926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45983.91407175926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45983.91407175926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45983.91407175926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45983.91407175926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45983.91407175926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45983.91407175926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45983.91407175926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45983.91407175926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45983.91407175926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45983.91407175926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45983.91407175926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45983.91407175926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45983.91407175926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45983.91407175926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45983.91407175926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45983.91407175926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45983.91407175926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45983.91407175926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45983.91407175926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45983.91407175926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45983.91407175926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45983.91407175926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45983.91407175926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45983.91407175926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45983.91407175926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45983.91407175926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45983.91407175926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45983.91407175926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45983.91407175926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45983.91407175926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45983.91407175926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45983.91407175926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45983.91407175926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45983.91407175926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45983.91407175926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45983.91407175926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45983.91407175926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45983.91407175926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45983.91407175926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45983.91407175926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45983.91407175926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45983.91407175926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45983.91407175926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45983.91407175926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45983.91407175926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45983.91407175926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45983.91407175926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45983.91407175926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45983.91407175926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45983.91407175926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45983.91407175926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45983.91407175926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45983.91407175926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45983.91407175926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45983.91407175926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45983.91407175926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45983.91407175926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45983.91407175926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45983.91407175926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45983.91407175926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45983.91407175926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45983.91407175926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45983.91407175926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45983.91407175926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45983.91407175926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45983.91407175926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45983.91407175926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45983.91407175926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45983.91407175926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45983.91407175926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45983.91407175926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45983.91407175926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45983.91407175926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45983.91407175926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45983.91407175926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45983.91407175926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45983.91407175926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45983.91407175926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45983.91407175926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45983.91407175926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45983.91407175926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45983.91407175926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45983.91407175926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45983.91407175926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45983.91407175926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45983.91407175926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45983.91407175926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45983.91407175926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45983.91407175926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45983.91407175926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45983.91407175926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45983.91407175926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45983.91407175926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45983.91407175926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45983.91407175926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45983.91407175926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45983.91407175926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45983.91407175926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45983.91407175926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45983.91407175926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45983.91407175926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45983.91407175926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45983.91407175926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45983.91407175926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45983.91407175926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45983.91407175926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45983.91407175926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45983.91407175926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45983.91407175926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45983.91407175926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45983.91407175926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45983.91407175926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45983.91407175926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45983.91407175926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45983.91407175926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45983.91407175926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45983.91407175926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45983.91407175926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45983.91407175926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45983.91407175926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45983.91407175926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45983.91407175926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45983.91407175926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45983.91407175926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45983.91407175926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45983.91407175926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45983.91407175926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45983.91407175926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45983.91407175926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45983.91407175926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45983.91407175926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45983.91407175926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45983.91407175926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45983.91407175926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45983.91407175926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45983.91407175926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45983.91407175926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45983.91407175926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45983.91407175926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45983.91407175926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45983.91407175926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45983.91407175926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45983.91407175926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45983.91407175926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45983.91407175926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45983.91407175926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45983.91407175926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45983.91407175926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45983.91407175926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45983.91407175926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45983.91407175926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45983.91407175926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45983.91407175926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45983.91407175926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45983.91407175926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45983.91407175926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45983.91407175926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45983.91407175926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45983.91407175926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45983.91407175926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45983.91407175926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45983.91407175926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45983.91407175926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45983.91407175926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45983.91407175926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45983.91407175926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45983.91407175926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45983.91407175926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45983.91407175926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45983.91407175926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45983.91407175926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45983.91407175926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45983.91407175926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45983.91407175926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45983.91407175926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45983.91407175926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45983.91407175926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45983.91407175926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45983.91407175926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45983.91407175926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45983.91407175926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45983.91407175926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45983.91407175926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45983.91407175926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45983.91407175926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45983.91407175926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45983.91407175926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45983.91407175926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45983.91407175926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45983.91407175926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45983.91407175926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45983.91407175926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45983.91407175926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45983.91407175926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45983.91407175926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45983.91407175926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45983.91407175926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45983.91407175926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45983.91407175926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45983.91407175926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45983.91407175926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45983.91407175926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45983.91407175926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45983.91407175926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45983.91407175926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45983.91407175926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45983.91407175926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45983.91407175926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45983.91407175926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45983.91407175926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45983.91407175926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45983.91407175926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45983.91407175926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45983.91407175926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45983.91407175926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45983.91407175926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45983.91407175926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45983.91407175926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45983.91407175926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45983.91407175926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45983.91407175926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45983.91407175926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45983.91407175926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45983.91407175926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45983.91407175926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45983.91407175926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45983.91407175926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45983.91407175926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45983.91407175926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45983.91407175926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45983.91407175926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45983.91407175926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45983.91407175926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45983.91407175926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45983.91407175926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45983.91407175926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45983.91407175926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45983.91407175926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45983.91407175926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45983.91407175926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45983.91407175926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45983.91407175926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45983.91407175926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45983.91407175926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45983.91407175926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45983.91407175926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45983.91407175926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45983.91407175926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45983.91407175926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45983.91407175926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45983.91407175926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45983.91407175926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45983.91407175926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45983.91407175926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45983.91407175926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45983.91407175926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45983.91407175926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45983.91407175926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45983.91407175926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45983.91407175926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45983.91407175926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45983.91407175926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45983.91407175926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45983.91407175926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45983.91407175926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45983.91407175926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45983.91407175926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45983.91407175926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45983.91407175926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45983.91407175926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45983.91407175926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45983.91407175926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45983.91407175926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45983.91407175926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45983.91407175926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45983.91407175926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45983.91407175926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45983.91407175926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45983.91407175926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45983.91407175926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45983.91407175926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45983.91407175926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45983.91407175926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45983.91407175926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45983.91407175926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45983.91407175926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45983.91407175926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45983.91407175926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45983.91407175926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45983.91407175926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45983.91407175926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45983.91407175926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45983.91407175926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45983.91407175926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45983.91407175926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45983.91407175926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45983.91407175926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45983.91407175926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45983.91407175926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45983.91407175926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45983.91407175926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45983.91407175926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45983.91407175926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45983.91407175926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45983.91407175926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45983.91407175926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45983.91407175926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45983.91407175926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45983.91407175926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45983.91407175926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45983.91407175926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45983.91407175926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45983.91407175926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45983.91407175926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45983.91407175926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45983.91407175926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45983.91407175926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45983.91407175926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45983.91407175926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45983.91407175926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45983.91407175926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45983.91407175926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45983.91407175926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45983.91407175926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45983.91407175926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45983.91407175926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45983.91407175926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45983.91407175926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45983.91407175926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45983.91407175926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45983.91407175926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45983.91407175926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45983.91407175926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45983.91407175926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45983.91407175926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45983.91407175926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45983.91407175926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45983.91407175926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45983.91407175926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45983.91407175926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45983.91407175926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45983.91407175926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45983.91407175926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45983.91407175926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45983.91407175926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45983.91407175926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45983.91407175926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45983.91407175926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45983.91407175926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45983.91407175926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45983.91407175926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45983.91407175926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45983.91407175926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45983.91407175926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45983.91407175926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45983.91407175926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45983.91407175926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45983.91407175926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45983.91407175926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45983.91407175926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45983.91407175926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45983.91407175926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45983.91407175926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45983.91407175926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45983.91407175926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45983.91407175926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45983.91407175926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45983.91407175926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45983.91407175926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45983.91407175926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45983.91407175926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45983.91407175926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45983.91407175926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45983.91407175926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45983.91407175926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45983.91407175926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45983.91407175926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45983.91407175926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45983.91407175926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45983.91407175926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45983.91407175926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45983.91407175926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45983.91407175926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45983.91407175926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45983.91407175926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45983.91407175926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45983.91407175926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45983.91407175926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45983.91407175926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45983.91407175926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45983.91407175926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45983.91407175926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45983.91407175926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45983.91407175926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45983.91407175926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45983.91407175926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45983.91407175926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45983.91407175926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45983.91407175926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45983.91407175926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45983.91407175926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45983.91407175926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45983.91407175926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45983.91407175926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45983.91407175926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45983.91407175926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45983.91407175926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45983.91407175926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45983.91407175926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45983.91407175926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45983.91407175926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45983.91407175926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45983.91407175926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45983.91407175926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45983.91407175926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45983.91407175926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45983.91407175926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45983.91407175926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45983.91407175926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45983.91407175926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45983.91407175926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45983.91407175926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45983.91407175926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45983.91407175926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45983.91407175926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45983.91407175926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45983.91407175926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45983.91407175926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45983.91407175926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45983.91407175926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45983.91407175926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45983.91407175926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45983.91407175926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45983.91407175926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45983.91407175926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45983.91407175926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45983.91407175926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45983.91407175926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45983.91407175926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45983.91407175926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45983.91407175926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45983.91407175926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45983.91407175926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45983.91407175926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45983.91407175926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45983.91407175926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45983.91407175926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45983.91407175926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45983.91407175926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45983.91407175926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45983.91407175926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45983.91407175926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45983.91407175926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45983.91407175926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45983.91407175926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45983.91407175926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45983.91407175926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45983.91407175926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45983.91407175926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45983.91407175926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45983.91407175926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45983.91407175926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45983.91407175926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45983.91407175926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45983.91407175926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45983.91407175926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45983.91407175926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45983.91407175926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45983.91407175926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45983.91407175926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45983.91407175926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45983.91407175926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45983.91407175926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45983.91407175926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45983.91407175926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45983.91407175926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45983.91407175926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45983.91407175926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45983.91407175926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45983.91407175926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45983.91407175926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45983.91407175926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45983.91407175926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45983.91407175926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45983.91407175926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45983.91407175926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45983.91407175926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45983.91407175926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45983.91407175926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45983.91407175926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45983.91407175926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45983.91407175926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45983.91407175926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45983.91407175926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45983.91407175926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45983.91407175926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45983.91407175926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45983.91407175926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45983.91407175926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45983.91407175926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45983.91407175926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45983.91407175926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45983.91407175926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45983.91407175926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45983.91407175926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45983.91407175926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45983.91407175926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45983.91407175926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45983.91407175926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45983.91407175926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45983.91407175926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45983.91407175926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45983.91407175926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45983.91407175926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45983.91407175926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45983.91407175926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45983.91407175926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45983.91407175926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45983.91407175926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45983.91407175926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45983.91407175926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45983.91407175926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45983.91407175926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45983.91407175926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45983.91407175926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45983.91407175926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45983.91407175926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45983.91407175926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45983.91407175926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45983.91407175926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45983.91407175926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45983.91407175926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45983.91407175926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45983.91407175926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45983.91407175926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45983.91407175926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45983.91407175926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45983.91407175926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45983.91407175926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45983.91407175926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45983.91407175926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45983.91407175926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45983.91407175926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45983.91407175926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45983.91407175926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45983.91407175926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45983.91407175926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45983.91407175926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45983.91407175926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45983.91407175926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45983.91407175926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45983.91407175926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45983.91407175926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45983.91407175926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45983.91407175926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45983.91407175926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45983.91407175926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45983.91407175926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45983.91407175926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45983.91407175926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45983.91407175926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45983.91407175926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45983.91407175926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45983.91407175926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45983.91407175926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45983.91407175926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45983.91407175926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45983.91407175926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45983.91407175926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45983.91407175926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45983.91407175926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45983.91407175926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45983.91407175926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45983.91407175926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45983.91407175926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45983.91407175926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45983.91407175926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45983.91407175926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45983.91407175926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45983.91407175926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45983.91407175926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45983.91407175926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45983.91407175926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45983.91407175926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45983.91407175926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45983.91407175926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45983.91407175926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45983.91407175926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45983.91407175926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45983.91407175926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45983.91407175926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45983.91407175926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45983.91407175926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45983.91407175926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45983.91407175926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45983.91407175926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45983.91407175926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45983.91407175926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45983.91407175926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45983.91407175926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45983.91407175926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45983.91407175926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45983.91407175926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45983.91407175926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45983.91407175926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45983.91407175926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45983.91407175926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45983.91407175926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45983.91407175926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45983.91407175926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45983.91407175926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45983.91407175926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45983.91407175926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45983.91407175926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45983.91407175926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45983.91407175926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45983.91407175926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45983.91407175926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45983.91407175926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45983.91407175926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45983.91407175926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45983.91407175926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45983.91407175926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45983.91407175926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45983.91407175926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45983.91407175926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45983.91407175926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45983.91407175926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45983.91407175926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45983.91407175926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45983.91407175926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45983.91407175926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45983.91407175926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45983.91407175926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45983.91407175926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45983.91407175926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45983.91407175926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45983.91407175926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45983.91407175926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45983.91407175926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45983.91407175926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45983.91407175926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45983.91407175926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45983.91407175926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45983.91407175926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45983.91407175926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45983.91407175926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45983.91407175926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45983.91407175926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45983.91407175926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45983.91407175926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45983.91407175926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45983.91407175926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45983.91407175926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45983.91407175926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45983.91407175926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45983.91407175926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45983.91407175926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45983.91407175926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45983.91407175926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45983.91407175926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45983.91407175926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45983.91407175926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45983.91407175926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45983.91407175926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45983.91407175926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45983.91407175926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45983.91407175926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45983.91407175926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45983.91407175926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45983.91407175926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45983.91407175926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45983.91407175926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45983.91407175926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45983.91407175926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45983.91407175926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45983.91407175926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45983.91407175926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45983.91407175926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45983.91407175926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45983.91407175926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45983.91407175926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45983.91407175926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45983.91407175926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45983.91407175926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45983.91407175926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45983.91407175926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45983.91407175926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45983.91407175926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45983.91407175926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45983.91407175926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45983.91407175926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45983.91407175926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45983.91407175926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45983.91407175926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45983.91407175926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45983.91407175926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45983.91407175926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45983.91407175926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45983.91407175926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45983.91407175926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45983.91407175926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45983.91407175926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45983.91407175926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45983.91407175926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45983.91407175926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45983.91407175926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45983.91407175926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45983.91407175926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45983.91407175926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45983.91407175926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45983.91407175926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45983.91407175926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45983.91407175926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45983.91407175926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45983.91407175926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45983.91407175926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45983.91407175926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45983.91407175926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45983.91407175926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45983.91407175926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45983.91407175926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45983.91407175926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45983.91407175926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45983.91407175926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45983.91407175926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45983.91407175926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45983.91407175926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45983.91407175926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45983.91407175926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45983.91407175926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45983.91407175926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45983.91407175926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45983.91407175926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45983.91407175926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45983.91407175926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45983.91407175926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45983.91407175926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45983.91407175926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45983.91407175926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45983.91407175926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45983.91407175926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45983.91407175926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45983.91407175926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45983.91407175926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45983.91407175926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45983.91407175926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45983.91407175926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45983.91407175926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45983.91407175926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45983.91407175926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45983.91407175926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45983.91407175926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45983.91407175926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45983.91407175926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45983.91407175926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45983.91407175926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45983.91407175926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45983.91407175926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45983.91407175926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45983.91407175926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45983.91407175926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45983.91407175926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45983.91407175926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45983.91407175926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45983.91407175926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45983.91407175926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45983.91407175926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45983.91407175926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45983.91407175926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45983.91407175926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45983.91407175926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45983.91407175926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45983.91407175926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45983.91407175926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45983.91407175926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45983.91407175926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45983.91407175926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45983.91407175926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45983.91407175926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45983.91407175926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45983.91407175926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45983.91407175926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45983.91407175926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45983.91407175926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45983.91407175926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45983.91407175926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45983.91407175926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45983.91407175926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45983.91407175926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45983.91407175926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45983.91407175926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45983.91407175926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45983.91407175926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45983.91407175926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45983.91407175926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45983.91407175926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45983.91407175926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45983.91407175926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45983.91407175926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45983.91407175926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45983.91407175926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45983.91407175926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45983.91407175926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45983.91407175926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45983.91407175926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45983.91407175926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45983.91407175926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45983.91407175926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45983.91407175926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280.43335416666378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36350</v>
      </c>
      <c r="E3" s="94" t="s">
        <v>39104</v>
      </c>
      <c r="F3" s="95">
        <v>45983.73951388889</v>
      </c>
      <c r="G3" s="96">
        <f t="shared" ref="G3" ca="1" si="0">IFERROR(NOW()-F3,"")</f>
        <v>0.17455787037033588</v>
      </c>
      <c r="H3" s="95">
        <v>45983.723113425927</v>
      </c>
      <c r="I3" s="113" t="str">
        <f>IFERROR(VLOOKUP(D3,DB!A:F,6,0),"")</f>
        <v>Generator-SG</v>
      </c>
      <c r="J3" s="113" t="str">
        <f>IFERROR(VLOOKUP(D3,DB!A:G,7,0),"")</f>
        <v>No BB Shifted</v>
      </c>
      <c r="K3" s="97" t="s">
        <v>39112</v>
      </c>
      <c r="L3" s="91" t="str">
        <f>IFERROR(VLOOKUP(D3,DB!A:I,9,0),"")</f>
        <v>Latis</v>
      </c>
    </row>
    <row r="4" spans="1:16" ht="15" customHeight="1">
      <c r="A4" s="113" t="s">
        <v>39113</v>
      </c>
      <c r="B4" s="113" t="str">
        <f>IFERROR(VLOOKUP(D4,DB!A:K,11,0),"")</f>
        <v>R4</v>
      </c>
      <c r="C4" s="93">
        <v>5</v>
      </c>
      <c r="D4" s="91" t="s">
        <v>36648</v>
      </c>
      <c r="E4" s="94" t="s">
        <v>39021</v>
      </c>
      <c r="F4" s="95">
        <v>45983.777233796296</v>
      </c>
      <c r="G4" s="96">
        <f t="shared" ref="G4:G67" ca="1" si="1">IFERROR(NOW()-F4,"")</f>
        <v>0.13683796296390938</v>
      </c>
      <c r="H4" s="95">
        <v>45983.862488425926</v>
      </c>
      <c r="I4" s="113" t="str">
        <f>IFERROR(VLOOKUP(D4,DB!A:F,6,0),"")</f>
        <v>Generator-SG</v>
      </c>
      <c r="J4" s="113" t="str">
        <f>IFERROR(VLOOKUP(D4,DB!A:G,7,0),"")</f>
        <v>In progress</v>
      </c>
      <c r="K4" s="97" t="s">
        <v>39114</v>
      </c>
      <c r="L4" s="91" t="str">
        <f>IFERROR(VLOOKUP(D4,DB!A:I,9,0),"")</f>
        <v>Latis</v>
      </c>
    </row>
    <row r="5" spans="1:16" ht="30" customHeight="1">
      <c r="A5" s="113" t="s">
        <v>39115</v>
      </c>
      <c r="B5" s="113" t="str">
        <f>IFERROR(VLOOKUP(D5,DB!A:K,11,0),"")</f>
        <v>R4</v>
      </c>
      <c r="C5" s="93">
        <v>1</v>
      </c>
      <c r="D5" s="91" t="s">
        <v>32088</v>
      </c>
      <c r="E5" s="94" t="s">
        <v>39021</v>
      </c>
      <c r="F5" s="95">
        <v>45983.859861111108</v>
      </c>
      <c r="G5" s="96">
        <f t="shared" ca="1" si="1"/>
        <v>5.4210648151638452E-2</v>
      </c>
      <c r="H5" s="95">
        <v>45983.854305555556</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ca="1" si="1"/>
        <v>45983.91407175926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45983.91407175926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45983.91407175926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45983.91407175926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45983.91407175926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45983.91407175926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45983.91407175926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45983.91407175926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45983.91407175926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45983.91407175926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45983.91407175926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45983.91407175926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45983.91407175926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45983.91407175926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45983.91407175926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45983.91407175926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45983.91407175926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45983.91407175926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45983.91407175926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45983.91407175926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45983.91407175926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45983.91407175926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45983.91407175926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45983.91407175926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45983.91407175926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45983.91407175926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45983.91407175926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45983.91407175926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45983.91407175926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45983.91407175926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45983.91407175926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45983.91407175926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45983.91407175926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45983.91407175926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45983.91407175926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45983.91407175926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45983.91407175926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45983.91407175926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45983.91407175926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45983.91407175926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45983.91407175926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45983.91407175926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45983.91407175926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45983.91407175926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45983.91407175926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45983.91407175926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45983.91407175926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45983.91407175926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45983.91407175926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45983.91407175926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45983.91407175926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45983.91407175926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45983.91407175926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45983.91407175926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45983.91407175926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45983.91407175926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45983.91407175926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45983.91407175926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45983.91407175926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45983.91407175926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45983.91407175926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45983.91407175926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45983.91407175926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45983.91407175926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45983.91407175926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45983.91407175926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45983.91407175926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45983.91407175926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45983.91407175926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45983.91407175926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45983.91407175926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45983.91407175926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45983.91407175926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45983.91407175926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45983.91407175926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45983.91407175926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45983.91407175926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45983.91407175926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45983.91407175926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45983.91407175926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45983.91407175926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45983.91407175926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45983.91407175926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45983.91407175926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45983.91407175926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45983.91407175926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45983.91407175926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45983.91407175926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45983.91407175926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45983.91407175926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45983.91407175926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45983.91407175926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45983.91407175926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45983.91407175926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45983.91407175926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45983.91407175926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45983.91407175926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45983.91407175926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45983.91407175926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45983.91407175926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45983.91407175926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45983.91407175926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45983.91407175926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45983.91407175926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45983.91407175926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45983.91407175926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45983.91407175926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45983.91407175926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45983.91407175926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45983.91407175926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45983.91407175926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45983.91407175926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45983.91407175926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45983.91407175926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45983.91407175926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45983.91407175926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45983.91407175926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45983.91407175926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45983.91407175926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45983.91407175926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45983.91407175926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45983.91407175926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45983.91407175926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45983.91407175926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45983.91407175926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45983.91407175926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45983.91407175926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45983.91407175926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45983.91407175926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45983.91407175926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45983.91407175926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45983.91407175926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45983.91407175926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45983.91407175926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45983.91407175926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45983.91407175926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45983.91407175926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45983.91407175926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45983.91407175926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45983.91407175926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45983.91407175926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45983.91407175926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45983.91407175926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45983.91407175926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45983.91407175926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45983.91407175926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45983.91407175926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45983.91407175926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45983.91407175926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45983.91407175926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45983.91407175926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45983.91407175926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45983.91407175926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45983.91407175926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45983.91407175926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45983.91407175926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45983.91407175926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45983.91407175926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45983.91407175926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45983.91407175926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45983.91407175926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45983.91407175926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45983.91407175926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45983.91407175926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45983.91407175926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45983.91407175926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45983.91407175926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45983.91407175926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45983.91407175926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45983.91407175926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45983.91407175926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45983.91407175926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45983.91407175926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45983.91407175926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45983.91407175926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45983.91407175926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45983.91407175926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45983.91407175926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45983.91407175926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45983.91407175926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45983.91407175926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45983.91407175926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45983.91407175926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45983.91407175926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45983.91407175926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45983.91407175926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45983.91407175926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45983.91407175926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45983.91407175926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45983.91407175926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45983.91407175926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45983.91407175926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45983.91407175926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45983.91407175926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45983.91407175926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45983.91407175926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45983.91407175926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45983.91407175926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45983.91407175926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45983.91407175926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45983.91407175926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45983.91407175926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45983.91407175926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45983.91407175926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45983.91407175926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45983.91407175926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45983.91407175926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45983.91407175926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45983.91407175926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45983.91407175926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45983.91407175926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45983.91407175926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45983.91407175926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45983.91407175926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45983.91407175926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45983.91407175926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45983.91407175926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45983.91407175926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45983.91407175926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45983.91407175926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45983.91407175926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45983.91407175926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45983.91407175926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45983.91407175926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45983.91407175926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45983.91407175926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45983.91407175926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45983.91407175926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45983.91407175926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45983.91407175926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45983.91407175926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45983.91407175926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45983.91407175926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45983.91407175926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45983.91407175926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45983.91407175926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45983.91407175926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45983.91407175926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45983.91407175926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45983.91407175926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45983.91407175926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45983.91407175926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45983.91407175926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45983.91407175926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45983.91407175926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45983.91407175926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45983.91407175926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45983.91407175926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45983.91407175926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45983.91407175926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45983.91407175926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45983.91407175926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45983.91407175926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45983.91407175926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45983.91407175926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45983.91407175926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45983.91407175926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45983.91407175926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45983.91407175926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45983.91407175926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45983.91407175926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45983.91407175926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45983.91407175926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45983.91407175926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45983.91407175926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45983.91407175926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45983.91407175926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45983.91407175926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45983.91407175926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45983.91407175926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45983.91407175926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45983.91407175926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45983.91407175926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45983.91407175926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45983.91407175926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45983.91407175926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45983.91407175926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45983.91407175926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45983.91407175926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45983.91407175926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45983.91407175926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45983.91407175926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45983.91407175926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45983.91407175926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45983.91407175926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45983.91407175926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45983.91407175926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45983.91407175926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45983.91407175926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45983.91407175926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45983.91407175926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45983.91407175926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45983.91407175926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45983.91407175926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45983.91407175926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45983.91407175926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45983.91407175926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45983.91407175926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45983.91407175926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45983.91407175926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45983.91407175926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45983.91407175926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45983.91407175926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45983.91407175926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45983.91407175926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45983.91407175926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45983.91407175926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45983.91407175926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45983.91407175926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45983.91407175926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45983.91407175926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45983.91407175926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45983.91407175926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45983.91407175926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45983.91407175926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45983.91407175926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45983.91407175926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45983.91407175926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45983.91407175926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45983.91407175926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45983.91407175926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45983.91407175926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45983.91407175926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45983.91407175926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45983.91407175926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45983.91407175926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45983.91407175926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45983.91407175926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45983.91407175926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45983.91407175926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45983.91407175926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45983.91407175926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45983.91407175926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45983.91407175926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45983.91407175926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45983.91407175926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45983.91407175926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45983.91407175926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45983.91407175926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45983.91407175926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45983.91407175926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45983.91407175926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45983.91407175926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45983.91407175926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45983.91407175926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45983.91407175926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45983.91407175926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45983.91407175926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45983.91407175926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45983.91407175926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45983.91407175926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45983.91407175926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45983.91407175926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45983.91407175926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45983.91407175926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45983.91407175926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45983.91407175926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45983.91407175926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45983.91407175926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45983.91407175926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45983.91407175926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45983.91407175926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45983.91407175926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45983.91407175926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45983.91407175926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45983.91407175926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45983.91407175926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45983.91407175926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45983.91407175926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45983.91407175926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45983.91407175926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45983.91407175926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45983.91407175926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45983.91407175926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45983.91407175926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45983.91407175926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45983.91407175926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45983.91407175926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45983.91407175926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45983.91407175926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45983.91407175926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45983.91407175926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45983.91407175926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45983.91407175926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45983.91407175926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45983.91407175926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45983.91407175926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45983.91407175926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45983.91407175926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45983.91407175926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45983.91407175926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45983.91407175926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45983.91407175926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45983.91407175926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45983.91407175926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45983.91407175926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45983.91407175926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45983.91407175926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45983.91407175926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45983.91407175926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45983.91407175926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45983.91407175926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45983.91407175926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45983.91407175926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45983.91407175926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45983.91407175926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45983.91407175926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45983.91407175926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45983.91407175926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45983.91407175926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45983.91407175926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45983.91407175926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45983.91407175926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45983.91407175926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45983.91407175926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45983.91407175926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45983.91407175926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45983.91407175926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45983.91407175926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45983.91407175926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45983.91407175926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45983.91407175926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45983.91407175926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45983.91407175926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45983.91407175926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45983.91407175926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45983.91407175926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45983.91407175926</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92.082011574071657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39104</v>
      </c>
      <c r="F3" s="38">
        <v>45926.188877314817</v>
      </c>
      <c r="G3" s="108">
        <f t="shared" ref="G3" ca="1" si="0">IFERROR(NOW()-F3,"")</f>
        <v>57.725194444443332</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39104</v>
      </c>
      <c r="F4" s="110">
        <v>45948.661111111112</v>
      </c>
      <c r="G4" s="111">
        <f t="shared" ref="G4" ca="1" si="1">IFERROR(NOW()-F4,"")</f>
        <v>35.252960648147564</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6.399268518522149</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2.5407731481463998</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15237</v>
      </c>
      <c r="E7" s="109" t="s">
        <v>39021</v>
      </c>
      <c r="F7" s="109" t="s">
        <v>39128</v>
      </c>
      <c r="G7" s="111" t="str">
        <f ca="1">IFERROR(NOW()-F7,"")</f>
        <v/>
      </c>
      <c r="H7" s="128">
        <v>45983.834201388891</v>
      </c>
      <c r="I7" s="109" t="str">
        <f>IFERROR(VLOOKUP(D7,DB!A:F,6,0),"")</f>
        <v>SCECO</v>
      </c>
      <c r="J7" s="109" t="str">
        <f>IFERROR(VLOOKUP(D7,DB!A:G,7,0),"")</f>
        <v>Dead</v>
      </c>
      <c r="K7" s="109" t="s">
        <v>39129</v>
      </c>
      <c r="L7" s="109" t="str">
        <f>IFERROR(VLOOKUP(D7,DB!A:I,9,0),"")</f>
        <v>Latis</v>
      </c>
    </row>
    <row r="8" spans="1:13">
      <c r="A8" s="109"/>
      <c r="B8" s="109" t="str">
        <f>IFERROR(VLOOKUP(D8,DB!A:K,11,0),"")</f>
        <v/>
      </c>
      <c r="C8" s="109"/>
      <c r="D8" s="109"/>
      <c r="E8" s="109"/>
      <c r="F8" s="109"/>
      <c r="G8" s="111">
        <f ca="1">IFERROR(NOW()-F8,"")</f>
        <v>45983.91407175926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45983.91407175926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45983.91407175926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45983.91407175926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45983.91407175926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45983.91407175926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45983.91407175926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45983.91407175926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45983.91407175926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45983.91407175926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45983.91407175926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45983.91407175926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45983.91407175926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45983.91407175926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45983.91407175926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45983.91407175926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45983.91407175926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45983.91407175926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45983.91407175926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45983.91407175926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45983.91407175926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45983.91407175926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45983.91407175926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45983.91407175926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45983.91407175926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45983.91407175926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45983.91407175926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45983.91407175926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45983.91407175926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45983.91407175926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45983.91407175926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45983.91407175926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45983.91407175926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45983.91407175926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45983.91407175926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45983.91407175926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45983.91407175926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45983.91407175926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45983.91407175926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45983.91407175926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45983.91407175926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45983.91407175926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45983.91407175926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45983.91407175926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45983.91407175926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45983.91407175926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45983.91407175926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45983.91407175926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45983.91407175926</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45983.91407175926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45983.91407175926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45983.91407175926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45983.91407175926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45983.91407175926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45983.91407175926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45983.91407175926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45983.91407175926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45983.91407175926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45983.91407175926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45983.91407175926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45983.91407175926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45983.91407175926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45983.91407175926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45983.91407175926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45983.91407175926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45983.91407175926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45983.91407175926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45983.91407175926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45983.91407175926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45983.91407175926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45983.91407175926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45983.91407175926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45983.91407175926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45983.91407175926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45983.91407175926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45983.91407175926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45983.91407175926</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45983.91407175926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45983.91407175926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45983.91407175926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45983.91407175926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45983.91407175926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45983.91407175926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45983.91407175926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45983.91407175926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45983.91407175926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45983.91407175926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45983.91407175926</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45983.91407175926</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45983.91407175926</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45983.91407175926</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45983.91407175926</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45983.91407175926</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45983.91407175926</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45983.91407175926</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45983.91407175926</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45983.91407175926</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45983.91407175926</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45983.91407175926</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45983.91407175926</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45983.91407175926</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45983.91407175926</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45983.91407175926</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45983.91407175926</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45983.91407175926</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45983.91407175926</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45983.91407175926</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45983.91407175926</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45983.91407175926</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45983.91407175926</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45983.91407175926</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45983.91407175926</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45983.91407175926</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45983.91407175926</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45983.91407175926</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45983.91407175926</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45983.91407175926</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45983.91407175926</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45983.91407175926</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45983.91407175926</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45983.91407175926</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45983.91407175926</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45983.91407175926</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45983.91407175926</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45983.91407175926</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45983.91407175926</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45983.91407175926</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45983.91407175926</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45983.91407175926</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45983.91407175926</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45983.91407175926</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45983.91407175926</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45983.91407175926</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45983.91407175926</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45983.91407175926</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45983.91407175926</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45983.91407175926</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2025-11-22T18:57:14Z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