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11" documentId="120_S{2AC9BD13-BADA-5192-A53E-5A8FF88502F6}" xr6:coauthVersionLast="47" xr6:coauthVersionMax="47" xr10:uidLastSave="{C0005913-7443-40E3-AF68-46F5D69E7E03}"/>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<sst xmlns="http://schemas.openxmlformats.org/spreadsheetml/2006/main" count="180304" uniqueCount="39136">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</sst>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7" fillId="7" borderId="5"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313.70679479166574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45976.655220833331</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4.0162962963222526E-2</v>
      </c>
      <c r="H4" s="111">
        <v>45976.608738425923</v>
      </c>
      <c r="I4" s="109" t="str">
        <f>IFERROR(VLOOKUP(D4,DB!A:F,6,0),"")</f>
        <v>SCECO</v>
      </c>
      <c r="J4" s="109" t="str">
        <f>IFERROR(VLOOKUP(D4,DB!A:G,7,0),"")</f>
        <v>Vandalized</v>
      </c>
      <c r="K4" s="113" t="s">
        <v>39027</v>
      </c>
      <c r="L4" s="114" t="str">
        <f>IFERROR(VLOOKUP(D4,DB!A:I,9,0),"")</f>
        <v>Latis</v>
      </c>
    </row>
    <row r="5" spans="1:15" ht="15" customHeight="1">
      <c r="A5" s="157" t="s">
        <v>39028</v>
      </c>
      <c r="B5" s="109" t="str">
        <f>IFERROR(VLOOKUP(D5,DB!A:K,11,0),"")</f>
        <v>R1</v>
      </c>
      <c r="C5" s="109">
        <v>2</v>
      </c>
      <c r="D5" s="109" t="s">
        <v>19511</v>
      </c>
      <c r="E5" s="110" t="s">
        <v>39026</v>
      </c>
      <c r="F5" s="111">
        <v>45976.615624999999</v>
      </c>
      <c r="G5" s="112">
        <f t="shared" ca="1" si="0"/>
        <v>3.9595833331986796E-2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45976.655220833331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45976.655220833331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45976.655220833331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45976.655220833331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45976.655220833331</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45976.655220833331</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45976.655220717592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45976.655220717592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45976.655220717592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45976.655220717592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45976.655220717592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45976.655220717592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45976.655220717592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45976.655220717592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45976.655220717592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45976.655220717592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45976.655220717592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45976.655220717592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45976.655220717592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45976.655220717592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45976.655220717592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45976.655220717592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45976.655220717592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45976.655220717592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45976.655220717592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45976.655220717592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45976.655220717592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45976.655220717592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45976.655220717592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45976.655220717592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45976.655220717592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45976.655220717592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45976.655220717592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45976.655220717592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45976.655220717592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45976.655220717592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45976.655220717592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45976.655220717592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45976.655220717592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45976.655220717592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45976.655220717592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45976.655220717592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45976.655220717592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45976.655220717592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45976.655220717592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45976.655220717592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45976.655220717592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45976.655220717592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45976.655220717592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45976.655220717592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45976.655220717592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45976.655220717592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45976.655220717592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45976.655220717592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45976.655220717592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45976.655220717592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45976.655220717592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45976.655220717592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45976.655220717592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45976.655220717592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45976.655220717592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45976.655220717592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45976.655220717592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45976.655220717592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45976.655220717592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45976.655220717592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45976.655220717592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45976.655220717592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45976.655220717592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45976.655220717592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45976.655220717592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45976.655220717592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45976.655220717592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45976.655220717592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45976.655220717592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45976.655220717592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45976.655220717592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45976.655220717592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45976.655220717592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45976.655220717592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45976.655220717592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45976.655220717592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45976.655220717592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45976.655220717592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45976.655220717592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45976.655220717592</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F1D32783-7CEE-4D82-9FE4-E7CE1B4686EC}"/>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151.65538287036907</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6">
        <v>45976.436342592591</v>
      </c>
      <c r="G4" s="105">
        <f ca="1">IFERROR(NOW()-F4,"-")</f>
        <v>0.21887812500062864</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45976.655220717592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45976.655220717592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45976.655220717592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45976.655220717592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45976.655220717592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45976.655220717592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45976.655220717592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45976.655220717592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45976.655220717592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45976.655220717592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45976.655220717592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45976.655220717592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45976.655220717592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45976.655220717592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45976.655220717592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45976.655220717592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45976.655220717592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45976.655220717592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45976.655220717592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45976.655220717592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45976.655220717592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45976.655220717592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45976.655220717592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45976.655220717592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45976.655220717592</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D5" sqref="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45976.655220833331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45976.655220833331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45976.655220833331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45976.655220833331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45976.655220833331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45976.655220833331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45976.655220833331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45976.655220833331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45976.655220833331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45976.655220833331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45976.655220833331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45976.655220833331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45976.655220833331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45976.655220833331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45976.655220833331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45976.655220833331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45976.655220833331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45976.655220833331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45976.655220833331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45976.655220833331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45976.655220833331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45976.655220833331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45976.655220833331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45976.655220833331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45976.655220833331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45976.655220833331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45976.655220833331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45976.655220833331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45976.655220833331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45976.655220833331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45976.655220833331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45976.655220833331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45976.655220833331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45976.655220833331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45976.655220833331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45976.655220833331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45976.655220833331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45976.655220833331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45976.655220833331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45976.655220833331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45976.655220833331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45976.655220833331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45976.655220833331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45976.655220833331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45976.655220833331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45976.655220833331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45976.655220833331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45976.655220833331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45976.655220833331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45976.655220833331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45976.655220833331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45976.655220833331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45976.655220833331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45976.655220833331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45976.655220833331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45976.655220833331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45976.655220833331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45976.655220833331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45976.655220833331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45976.655220833331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45976.655220833331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45976.655220833331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45976.655220833331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45976.655220833331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45976.655220833331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45976.655220833331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45976.655220833331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45976.655220833331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45976.655220833331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45976.655220833331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45976.655220833331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45976.655220833331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45976.655220833331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45976.655220833331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45976.655220833331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45976.655220833331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45976.655220833331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45976.655220833331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45976.655220833331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45976.655220833331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45976.655220833331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45976.655220833331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45976.655220833331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45976.655220833331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45976.655220833331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45976.655220833331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45976.655220833331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45976.655220833331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45976.655220833331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45976.655220833331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45976.655220833331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45976.655220833331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45976.655220833331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45976.655220833331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45976.655220833331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45976.655220833331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45976.655220833331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45976.655220833331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45976.655220833331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45976.655220833331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45976.655220833331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45976.655220833331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45976.655220833331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45976.655220833331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45976.655220833331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45976.655220833331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45976.655220833331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45976.655220833331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45976.655220833331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45976.655220833331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45976.655220833331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45976.655220833331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45976.655220833331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45976.655220833331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45976.655220833331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45976.655220833331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45976.655220833331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45976.655220833331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45976.655220833331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45976.655220833331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45976.655220833331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45976.655220833331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45976.655220833331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45976.655220833331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45976.655220833331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45976.655220833331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45976.655220833331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45976.655220833331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45976.655220833331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45976.655220833331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45976.655220833331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45976.655220833331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45976.655220833331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45976.655220833331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45976.655220833331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45976.655220833331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45976.655220833331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45976.655220833331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45976.655220833331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45976.655220833331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45976.655220833331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45976.655220833331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45976.655220833331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45976.655220833331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45976.655220833331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45976.655220833331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45976.655220833331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45976.655220833331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45976.655220833331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45976.655220833331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45976.655220833331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45976.655220833331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45976.655220833331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45976.655220833331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45976.655220833331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45976.655220833331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45976.655220833331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45976.655220833331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45976.655220833331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45976.655220833331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45976.655220833331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45976.655220833331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45976.655220833331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45976.655220833331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45976.655220833331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45976.655220833331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45976.655220833331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45976.655220833331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45976.655220833331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45976.655220833331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45976.655220833331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45976.655220833331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45976.655220833331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45976.655220833331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45976.655220833331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45976.655220833331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45976.655220833331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45976.655220833331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45976.655220833331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45976.655220833331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45976.655220833331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45976.655220833331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45976.655220833331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45976.655220833331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45976.655220833331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45976.655220833331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45976.655220833331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45976.655220833331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45976.655220833331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45976.655220833331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45976.655220833331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45976.655220833331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45976.655220833331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45976.655220833331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45976.655220833331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45976.655220833331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45976.655220833331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45976.655220833331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45976.655220833331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45976.655220833331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45976.655220833331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45976.655220833331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45976.655220833331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45976.655220833331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45976.655220833331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45976.655220833331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45976.655220833331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45976.655220833331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45976.655220833331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45976.655220833331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45976.655220833331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45976.655220833331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45976.655220833331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45976.655220833331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45976.655220833331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45976.655220833331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45976.655220833331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45976.655220833331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45976.655220833331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45976.655220833331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45976.655220833331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45976.655220833331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45976.655220833331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45976.655220833331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45976.655220833331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45976.655220833331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45976.655220833331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45976.655220833331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45976.655220833331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45976.655220833331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45976.655220833331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45976.655220833331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45976.655220833331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45976.655220833331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45976.655220833331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45976.655220833331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45976.655220833331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45976.655220833331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45976.655220833331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45976.655220833331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45976.655220833331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45976.655220833331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45976.655220833331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45976.655220833331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45976.655220833331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45976.655220833331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45976.655220833331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45976.655220833331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45976.655220833331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45976.655220833331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45976.655220833331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45976.655220833331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45976.655220833331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45976.655220833331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45976.655220833331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45976.655220833331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45976.655220833331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45976.655220833331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45976.655220833331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45976.655220833331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45976.655220833331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45976.655220833331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45976.655220833331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45976.655220833331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45976.655220833331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45976.655220833331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45976.655220833331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45976.655220833331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45976.655220833331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45976.655220833331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45976.655220833331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45976.655220833331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45976.655220833331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45976.655220833331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45976.655220833331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45976.655220833331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45976.655220833331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45976.655220833331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45976.655220833331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45976.655220833331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45976.655220833331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45976.655220833331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45976.655220833331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45976.655220833331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45976.655220833331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45976.655220833331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45976.655220833331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45976.655220833331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45976.655220833331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45976.655220833331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45976.655220833331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45976.655220833331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45976.655220833331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45976.655220833331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45976.655220833331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45976.655220833331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45976.655220833331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45976.655220833331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45976.655220833331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45976.655220833331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45976.655220833331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45976.655220833331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45976.655220833331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45976.655220833331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45976.655220833331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45976.655220833331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45976.655220833331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45976.655220833331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45976.655220833331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45976.655220833331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45976.655220833331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45976.655220833331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45976.655220833331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45976.655220833331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45976.655220833331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45976.655220833331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45976.655220833331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45976.655220833331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45976.655220833331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45976.655220833331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45976.655220833331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45976.655220833331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45976.655220833331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45976.655220833331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45976.655220833331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45976.655220833331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45976.655220833331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45976.655220833331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45976.655220833331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45976.655220833331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45976.655220833331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45976.655220833331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45976.655220833331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45976.655220833331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45976.655220833331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45976.655220833331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45976.655220833331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45976.655220833331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45976.655220833331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45976.655220833331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45976.655220833331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45976.655220833331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45976.655220833331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45976.655220833331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45976.655220833331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45976.655220833331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45976.655220833331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45976.655220833331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45976.655220833331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45976.655220833331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45976.655220833331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45976.655220833331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45976.655220833331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45976.655220833331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45976.655220833331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45976.655220833331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45976.655220833331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45976.655220833331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45976.655220833331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45976.655220833331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45976.655220833331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45976.655220833331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45976.655220833331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45976.655220833331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45976.655220833331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45976.655220833331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45976.655220833331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45976.655220833331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45976.655220833331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45976.655220833331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45976.655220833331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45976.655220833331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45976.655220833331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45976.655220833331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45976.655220833331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45976.655220833331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45976.655220833331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45976.655220833331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45976.655220833331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45976.655220833331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45976.655220833331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45976.655220833331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45976.655220833331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45976.655220833331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45976.655220833331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45976.655220833331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45976.655220833331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45976.655220833331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45976.655220833331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45976.655220833331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45976.655220833331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45976.655220833331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45976.655220833331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45976.655220833331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45976.655220833331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45976.655220833331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45976.655220833331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45976.655220833331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45976.655220833331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45976.655220833331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45976.655220833331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45976.655220833331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45976.655220833331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45976.655220833331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45976.655220833331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45976.655220833331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45976.655220833331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45976.655220833331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45976.655220833331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45976.655220833331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45976.655220833331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45976.655220833331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45976.655220833331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45976.655220833331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45976.655220833331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45976.655220833331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45976.655220833331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45976.655220833331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45976.655220833331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45976.655220833331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45976.655220833331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45976.655220833331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45976.655220833331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45976.655220833331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45976.655220833331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45976.655220833331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45976.655220833331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45976.655220833331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45976.655220833331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45976.655220833331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45976.655220833331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45976.655220833331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45976.655220833331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45976.655220833331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45976.655220833331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45976.655220833331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45976.655220833331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45976.655220833331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45976.655220833331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45976.655220833331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45976.655220833331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45976.655220833331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45976.655220833331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45976.655220833331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45976.655220833331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45976.655220833331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45976.655220833331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45976.655220833331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45976.655220833331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45976.655220833331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45976.655220833331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45976.655220833331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45976.655220833331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45976.655220833331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45976.655220833331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45976.655220833331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45976.655220833331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45976.655220833331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45976.655220833331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45976.655220833331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45976.655220833331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45976.655220833331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45976.655220833331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45976.655220833331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45976.655220833331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45976.655220833331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45976.655220833331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45976.655220833331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45976.655220833331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45976.655220833331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45976.655220833331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45976.655220833331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45976.655220833331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45976.655220833331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45976.655220833331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45976.655220833331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45976.655220833331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45976.655220833331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45976.655220833331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45976.655220833331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45976.655220833331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45976.655220833331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45976.655220833331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45976.655220833331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45976.655220833331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45976.655220833331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45976.655220833331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45976.655220833331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45976.655220833331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45976.655220833331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45976.655220833331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45976.655220833331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45976.655220833331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45976.655220833331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45976.655220833331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45976.655220833331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45976.655220833331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45976.655220833331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45976.655220833331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45976.655220833331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45976.655220833331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45976.655220833331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45976.655220833331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45976.655220833331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45976.655220833331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45976.655220833331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45976.655220833331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45976.655220833331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45976.655220833331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45976.655220833331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45976.655220833331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45976.655220833331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45976.655220833331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45976.655220833331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45976.655220833331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45976.655220833331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45976.655220833331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45976.655220833331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45976.655220833331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45976.655220833331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45976.655220833331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45976.655220833331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45976.655220833331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45976.655220833331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45976.655220833331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45976.655220833331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45976.655220833331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45976.655220833331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45976.655220833331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45976.655220833331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45976.655220833331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45976.655220833331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45976.655220833331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45976.655220833331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45976.655220833331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45976.655220833331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45976.655220833331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45976.655220833331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45976.655220833331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45976.655220833331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45976.655220833331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45976.655220833331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45976.655220833331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45976.655220833331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45976.655220833331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45976.655220833331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45976.655220833331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45976.655220833331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45976.655220833331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45976.655220833331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45976.655220833331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45976.655220833331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45976.655220833331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45976.655220833331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45976.655220833331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45976.655220833331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45976.655220833331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45976.655220833331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45976.655220833331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45976.655220833331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45976.655220833331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45976.655220833331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45976.655220833331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45976.655220833331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45976.655220833331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45976.655220833331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45976.655220833331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45976.655220833331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45976.655220833331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45976.655220833331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45976.655220833331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45976.655220833331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45976.655220833331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45976.655220833331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45976.655220833331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45976.655220833331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45976.655220833331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45976.655220833331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45976.655220833331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45976.655220833331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45976.655220833331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45976.655220833331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45976.655220833331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45976.655220833331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45976.655220833331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45976.655220833331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45976.655220833331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45976.655220833331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45976.655220833331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45976.655220833331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45976.655220833331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45976.655220833331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45976.655220833331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45976.655220833331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45976.655220833331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45976.655220833331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45976.655220833331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45976.655220833331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45976.655220833331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45976.655220833331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45976.655220833331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45976.655220833331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45976.655220833331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45976.655220833331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45976.655220833331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45976.655220833331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45976.655220833331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45976.655220833331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45976.655220833331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45976.655220833331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45976.655220833331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45976.655220833331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45976.655220833331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45976.655220833331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45976.655220833331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45976.655220833331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45976.655220833331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45976.655220833331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45976.655220833331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45976.655220833331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45976.655220833331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45976.655220833331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45976.655220833331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45976.655220833331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45976.655220833331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45976.655220833331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45976.655220833331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45976.655220833331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45976.655220833331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45976.655220833331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45976.655220833331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45976.655220833331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45976.655220833331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45976.655220833331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45976.655220833331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45976.655220833331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45976.655220833331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45976.655220833331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45976.655220833331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45976.655220833331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45976.655220833331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45976.655220833331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45976.655220833331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45976.655220833331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45976.655220833331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45976.655220833331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45976.655220833331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45976.655220833331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45976.655220833331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45976.655220833331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45976.655220833331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45976.655220833331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45976.655220833331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45976.655220833331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45976.655220833331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45976.655220833331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45976.655220833331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45976.655220833331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45976.655220833331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45976.655220833331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45976.655220833331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45976.655220833331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45976.655220833331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45976.655220833331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45976.655220833331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45976.655220833331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45976.655220833331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45976.655220833331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45976.655220833331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45976.655220833331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45976.655220833331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45976.655220833331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45976.655220833331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45976.655220833331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45976.655220833331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45976.655220833331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45976.655220833331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45976.655220833331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45976.655220833331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45976.655220833331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45976.655220833331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45976.655220833331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45976.655220833331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45976.655220833331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45976.655220833331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45976.655220833331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45976.655220833331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45976.655220833331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45976.655220833331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45976.655220833331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45976.655220833331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45976.655220833331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45976.655220833331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45976.655220833331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45976.655220833331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45976.655220833331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45976.655220833331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45976.655220833331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45976.655220833331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45976.655220833331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45976.655220833331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45976.655220833331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45976.655220833331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45976.655220833331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45976.655220833331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45976.655220833331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45976.655220833331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45976.655220833331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45976.655220833331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45976.655220833331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45976.655220833331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45976.655220833331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45976.655220833331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45976.655220833331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45976.655220833331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45976.655220833331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45976.655220833331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45976.655220833331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45976.655220833331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45976.655220833331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45976.655220833331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45976.655220833331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45976.655220833331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45976.655220833331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45976.655220833331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45976.655220833331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45976.655220833331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45976.655220833331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45976.655220833331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45976.655220833331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45976.655220833331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45976.655220833331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45976.655220833331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45976.655220833331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45976.655220833331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45976.655220833331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45976.655220833331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45976.655220833331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45976.655220833331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45976.655220833331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45976.655220833331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45976.655220833331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45976.655220833331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45976.655220833331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45976.655220833331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45976.655220833331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45976.655220833331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45976.655220833331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45976.655220833331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45976.655220833331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45976.655220833331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45976.655220833331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45976.655220833331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45976.655220833331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45976.655220833331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45976.655220833331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45976.655220833331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45976.655220833331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45976.655220833331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45976.655220833331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45976.655220833331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45976.655220833331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45976.655220833331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45976.655220833331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45976.655220833331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45976.655220833331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45976.655220833331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45976.655220833331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45976.655220833331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45976.655220833331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45976.655220833331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45976.655220833331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45976.655220833331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45976.655220833331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45976.655220833331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45976.655220833331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45976.655220833331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45976.655220833331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45976.655220833331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45976.655220833331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45976.655220833331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45976.655220833331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45976.655220833331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45976.655220833331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45976.655220833331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45976.655220833331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45976.655220833331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45976.655220833331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45976.655220833331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45976.655220833331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45976.655220833331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45976.655220833331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45976.655220833331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45976.655220833331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45976.655220833331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45976.655220833331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45976.655220833331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45976.655220833331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45976.655220833331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45976.655220833331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45976.655220833331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45976.655220833331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45976.655220833331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45976.655220833331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45976.655220833331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45976.655220833331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45976.655220833331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45976.655220833331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45976.655220833331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45976.655220833331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45976.655220833331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45976.655220833331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45976.655220833331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45976.655220833331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45976.655220833331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45976.655220833331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45976.655220833331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45976.655220833331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45976.655220833331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45976.655220833331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45976.655220833331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45976.655220833331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45976.655220833331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45976.655220833331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45976.655220833331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45976.655220833331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45976.655220833331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45976.655220833331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45976.655220833331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45976.655220833331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45976.655220833331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45976.655220833331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45976.655220833331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45976.655220833331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45976.655220833331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45976.655220833331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45976.655220833331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45976.655220833331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45976.655220833331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45976.655220833331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45976.655220833331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45976.655220833331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45976.655220833331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45976.655220833331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45976.655220833331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45976.655220833331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45976.655220833331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45976.655220833331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45976.655220833331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45976.655220833331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45976.655220833331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45976.655220833331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45976.655220833331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45976.655220833331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45976.655220833331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45976.655220833331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45976.655220833331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45976.655220833331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45976.655220833331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45976.655220833331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45976.655220833331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45976.655220833331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45976.655220833331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45976.655220833331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45976.655220833331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45976.655220833331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45976.655220833331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45976.655220833331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45976.655220833331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45976.655220833331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45976.655220833331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45976.655220833331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45976.655220833331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45976.655220833331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45976.655220833331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45976.655220833331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45976.655220833331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45976.655220833331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45976.655220833331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45976.655220833331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45976.655220833331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45976.655220833331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45976.655220833331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45976.655220833331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45976.655220833331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45976.655220833331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45976.655220833331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45976.655220833331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45976.655220833331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45976.655220833331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45976.655220833331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45976.655220833331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45976.655220833331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45976.655220833331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45976.655220833331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45976.655220833331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45976.655220833331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45976.655220833331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45976.655220833331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45976.655220833331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45976.655220833331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45976.655220833331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45976.655220833331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45976.655220833331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45976.655220833331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45976.655220833331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45976.655220833331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45976.655220833331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45976.655220833331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45976.655220833331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45976.655220833331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45976.655220833331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45976.655220833331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45976.655220833331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45976.655220833331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45976.655220833331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45976.655220833331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45976.655220833331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45976.655220833331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45976.655220833331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45976.655220833331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45976.655220833331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45976.655220833331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45976.655220833331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45976.655220833331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45976.655220833331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45976.655220833331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45976.655220833331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45976.655220833331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45976.655220833331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45976.655220833331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45976.655220833331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45976.655220833331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45976.655220833331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45976.655220833331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45976.655220833331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45976.655220833331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45976.655220833331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45976.655220833331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45976.655220833331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45976.655220833331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45976.655220833331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45976.655220833331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45976.655220833331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45976.655220833331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45976.655220833331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45976.655220833331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45976.655220833331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45976.655220833331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45976.655220833331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45976.655220833331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45976.655220833331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45976.655220833331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45976.655220833331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45976.655220833331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45976.655220833331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45976.655220833331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45976.655220833331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45976.655220833331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45976.655220833331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45976.655220833331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45976.655220833331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45976.655220833331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45976.655220833331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45976.655220833331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45976.655220833331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45976.655220833331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45976.655220833331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45976.655220833331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45976.655220833331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45976.655220833331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45976.655220833331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45976.655220833331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45976.655220833331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45976.655220833331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45976.655220833331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45976.655220833331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45976.655220833331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45976.655220833331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45976.655220833331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45976.655220833331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45976.655220833331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45976.655220833331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45976.655220833331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45976.655220833331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45976.655220833331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45976.655220833331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45976.655220833331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45976.655220833331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45976.655220833331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45976.655220833331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45976.655220833331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45976.655220833331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45976.655220833331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45976.655220833331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273.17450324073434</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0.20320682870078599</v>
      </c>
      <c r="H3" s="96">
        <v>45976.444687499999</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34317</v>
      </c>
      <c r="E4" s="95" t="s">
        <v>39021</v>
      </c>
      <c r="F4" s="96">
        <v>45976.589108796295</v>
      </c>
      <c r="G4" s="97">
        <f ca="1">IFERROR(NOW()-F4,"")</f>
        <v>6.6111921296396758E-2</v>
      </c>
      <c r="H4" s="96">
        <v>45976.583136574074</v>
      </c>
      <c r="I4" s="135" t="str">
        <f>IFERROR(VLOOKUP(D4,DB!A:F,6,0),"")</f>
        <v>SCECO</v>
      </c>
      <c r="J4" s="135" t="str">
        <f>IFERROR(VLOOKUP(D4,DB!A:G,7,0),"")</f>
        <v>Dead</v>
      </c>
      <c r="K4" s="98" t="s">
        <v>39120</v>
      </c>
      <c r="L4" s="92" t="str">
        <f>IFERROR(VLOOKUP(D4,DB!A:I,9,0),"")</f>
        <v>Latis</v>
      </c>
    </row>
    <row r="5" spans="1:16" ht="15" customHeight="1">
      <c r="A5" s="135" t="s">
        <v>39121</v>
      </c>
      <c r="B5" s="135" t="str">
        <f>IFERROR(VLOOKUP(D5,DB!A:K,11,0),"")</f>
        <v>R4</v>
      </c>
      <c r="C5" s="94">
        <v>1</v>
      </c>
      <c r="D5" s="92" t="s">
        <v>30502</v>
      </c>
      <c r="E5" s="95" t="s">
        <v>39021</v>
      </c>
      <c r="F5" s="96"/>
      <c r="G5" s="97">
        <f ca="1">IFERROR(NOW()-F5,"")</f>
        <v>45976.655220717592</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45976.655220717592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45976.655220717592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45976.655220717592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45976.655220717592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45976.655220717592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45976.655220717592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45976.655220717592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45976.655220717592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45976.655220717592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45976.655220717592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45976.655220717592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8"/>
      <c r="E17" s="95"/>
      <c r="F17" s="96"/>
      <c r="G17" s="97">
        <f ca="1">IFERROR(NOW()-F17,"")</f>
        <v>45976.655220717592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45976.655220717592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45976.655220717592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45976.655220717592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45976.655220717592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45976.655220717592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45976.655220717592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45976.655220717592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45976.655220717592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45976.655220717592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45976.655220717592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45976.655220717592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45976.655220717592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45976.655220717592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45976.655220717592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45976.655220717592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45976.655220717592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45976.655220717592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45976.655220717592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45976.655220717592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45976.655220717592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45976.655220717592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45976.655220717592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45976.655220717592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45976.655220717592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45976.655220717592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45976.655220717592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45976.655220717592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45976.655220717592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45976.655220717592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45976.655220717592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45976.655220717592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45976.655220717592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45976.655220717592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45976.655220717592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45976.655220717592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45976.655220717592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45976.655220717592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45976.655220717592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45976.655220717592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45976.655220717592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45976.655220717592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45976.655220717592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45976.655220717592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45976.655220717592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45976.655220717592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45976.655220717592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45976.655220717592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45976.655220717592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45976.655220717592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45976.655220717592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45976.655220717592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45976.655220717592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45976.655220717592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45976.655220717592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45976.655220717592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45976.655220717592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45976.655220717592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45976.655220717592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45976.655220717592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45976.655220717592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45976.655220717592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45976.655220717592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45976.655220717592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45976.655220717592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45976.655220717592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45976.655220717592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45976.655220717592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45976.655220717592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45976.655220717592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45976.655220717592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45976.655220717592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45976.655220717592</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1"/>
  <sheetViews>
    <sheetView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84.82316064814222</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39026</v>
      </c>
      <c r="F3" s="38">
        <v>45926.188877314817</v>
      </c>
      <c r="G3" s="116">
        <f t="shared" ref="G3" ca="1" si="0">IFERROR(NOW()-F3,"")</f>
        <v>50.466343518513895</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39026</v>
      </c>
      <c r="F4" s="125">
        <v>45948.661111111112</v>
      </c>
      <c r="G4" s="126">
        <f t="shared" ref="G4" ca="1" si="1">IFERROR(NOW()-F4,"")</f>
        <v>27.994109722218127</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33539</v>
      </c>
      <c r="E6" s="124" t="s">
        <v>39026</v>
      </c>
      <c r="F6" s="124"/>
      <c r="G6" s="126">
        <f t="shared" ref="G6:G44" ca="1" si="2">IFERROR(NOW()-F6,"")</f>
        <v>45976.655220833331</v>
      </c>
      <c r="H6" s="125">
        <v>45976.204270833332</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1</v>
      </c>
      <c r="D7" s="124" t="s">
        <v>38409</v>
      </c>
      <c r="E7" s="124" t="s">
        <v>39021</v>
      </c>
      <c r="F7" s="124"/>
      <c r="G7" s="126">
        <f t="shared" ca="1" si="2"/>
        <v>45976.655220833331</v>
      </c>
      <c r="H7" s="125">
        <v>45976.36105324074</v>
      </c>
      <c r="I7" s="124" t="str">
        <f>IFERROR(VLOOKUP(D7,DB!A:F,6,0),"")</f>
        <v>SCECO</v>
      </c>
      <c r="J7" s="124" t="str">
        <f>IFERROR(VLOOKUP(D7,DB!A:G,7,0),"")</f>
        <v>Good</v>
      </c>
      <c r="K7" s="124" t="s">
        <v>39133</v>
      </c>
      <c r="L7" s="124" t="str">
        <f>IFERROR(VLOOKUP(D7,DB!A:I,9,0),"")</f>
        <v>Latis</v>
      </c>
    </row>
    <row r="8" spans="1:13">
      <c r="A8" s="124"/>
      <c r="B8" s="124" t="str">
        <f>IFERROR(VLOOKUP(D8,DB!A:K,11,0),"")</f>
        <v/>
      </c>
      <c r="C8" s="124"/>
      <c r="D8" s="124"/>
      <c r="E8" s="124"/>
      <c r="F8" s="124"/>
      <c r="G8" s="126">
        <f t="shared" ca="1" si="2"/>
        <v>45976.655220833331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45976.655220833331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45976.655220833331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45976.655220833331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45976.655220833331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45976.655220833331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45976.655220833331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45976.655220833331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45976.655220833331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45976.655220833331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45976.655220833331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45976.655220833331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45976.655220833331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45976.655220833331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45976.655220833331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45976.655220833331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45976.655220833331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45976.655220833331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45976.655220833331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45976.655220833331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45976.655220833331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45976.655220833331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45976.655220833331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45976.655220833331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45976.655220833331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45976.655220833331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45976.655220833331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45976.655220833331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45976.655220833331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45976.655220833331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45976.655220833331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45976.655220833331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45976.655220833331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45976.655220833331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45976.655220833331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45976.655220833331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45976.655220833331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ref="G45:G108" ca="1" si="3">IFERROR(NOW()-F45,"")</f>
        <v>45976.655220833331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45976.655220833331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45976.655220833331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45976.655220833331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45976.655220833331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45976.655220833331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45976.655220833331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45976.655220833331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45976.655220833331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45976.655220833331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45976.655220833331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45976.655220833331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45976.655220833331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45976.655220833331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45976.655220833331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45976.655220833331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45976.655220833331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45976.655220833331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45976.655220833331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45976.655220833331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45976.655220833331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45976.655220833331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45976.655220833331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45976.655220833331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45976.655220833331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45976.655220833331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45976.655220833331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45976.655220833331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45976.655220833331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45976.655220833331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45976.655220833331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45976.655220833331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45976.655220833331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45976.655220833331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45976.655220833331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45976.655220833331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45976.655220833331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45976.655220833331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45976.655220833331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45976.655220833331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45976.655220833331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45976.655220833331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45976.655220833331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45976.655220833331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45976.655220833331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45976.655220833331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45976.655220833331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45976.655220833331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45976.655220833331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45976.655220833331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45976.655220833331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45976.655220833331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45976.655220833331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45976.655220833331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45976.655220833331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45976.655220833331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45976.655220833331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45976.655220833331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45976.655220833331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45976.655220833331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45976.655220833331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45976.655220833331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45976.655220833331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45976.655220833331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4">IFERROR(NOW()-F109,"")</f>
        <v>45976.655220833331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45976.655220833331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45976.655220833331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45976.655220833331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45976.655220833331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45976.655220833331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45976.655220833331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45976.655220833331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45976.655220833331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45976.655220833331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45976.655220833331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45976.655220833331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45976.655220833331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45976.655220833331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45976.655220833331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45976.655220833331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45976.655220833331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45976.655220833331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45976.655220833331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45976.655220833331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45976.655220833331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45976.655220833331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45976.655220833331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45976.655220833331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45976.655220833331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45976.655220833331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45976.655220833331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45976.655220833331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45976.655220833331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45976.655220833331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45976.655220833331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45976.655220833331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45976.655220833331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45976.655220833331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45976.655220833331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45976.655220833331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45976.655220833331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45976.655220833331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45976.655220833331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45976.655220833331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45976.655220833331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45976.655220833331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45976.655220833331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45976.655220833331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45976.655220833331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45976.655220833331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45976.655220833331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45976.655220833331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45976.655220833331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45976.655220833331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45976.655220833331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45976.655220833331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45976.655220833331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45976.655220833331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45976.655220833331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45976.655220833331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45976.655220833331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45976.655220833331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45976.655220833331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45976.655220833331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45976.655220833331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45976.655220833331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45976.655220833331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45976.655220833331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5">IFERROR(NOW()-F173,"")</f>
        <v>45976.655220833331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45976.655220833331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45976.655220833331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45976.655220833331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45976.655220833331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45976.655220833331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45976.655220833331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45976.655220833331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45976.655220833331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45976.655220833331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45976.655220833331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45976.655220833331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45976.655220833331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45976.655220833331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45976.655220833331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45976.655220833331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45976.655220833331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45976.655220833331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45976.655220833331</v>
      </c>
      <c r="H191" s="124"/>
      <c r="I191" s="124" t="str">
        <f>IFERROR(VLOOKUP(D191,DB!A:F,6,0),"")</f>
        <v/>
      </c>
      <c r="J191" s="124" t="str">
        <f>IFERROR(VLOOKUP(D191,DB!A:G,7,0),"")</f>
        <v/>
      </c>
      <c r="K191" s="124"/>
      <c r="L191" s="124" t="str">
        <f>IFERROR(VLOOKUP(D191,DB!A:I,9,0),"")</f>
        <v/>
      </c>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7" ca="1" si="0">IFERROR(NOW()-F2,"-")</f>
        <v>5.7084143518295605E-2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45976.655220717592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45976.655220717592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45976.655220717592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45976.655220717592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45976.655220717592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45976.655220717592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45976.655220717592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45976.655220717592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45976.655220717592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45976.655220717592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45976.655220717592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45976.655220717592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45976.655220717592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45976.655220717592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45976.655220717592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45976.655220717592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45976.655220717592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45976.655220717592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45976.655220717592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45976.655220717592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45976.655220717592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45976.655220717592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45976.655220717592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45976.655220717592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45976.655220717592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45976.655220717592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45976.655220717592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45976.655220717592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45976.655220717592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45976.655220717592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45976.655220717592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45976.655220717592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45976.655220717592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45976.655220717592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45976.655220717592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45976.655220717592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45976.655220717592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45976.655220717592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45976.655220717592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45976.655220717592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45976.655220717592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45976.655220717592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45976.655220717592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45976.655220717592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45976.655220717592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45976.655220717592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45976.655220717592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45976.655220717592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45976.655220717592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45976.655220717592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45976.655220717592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45976.655220717592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45976.655220717592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45976.655220717592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45976.655220717592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45976.655220717592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45976.655220717592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45976.655220717592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45976.655220717592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45976.655220717592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45976.655220717592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45976.655220717592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45976.655220717592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45976.655220717592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45976.655220717592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45976.655220717592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45976.655220717592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45976.655220717592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45976.655220717592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45976.655220717592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45976.655220717592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45976.655220717592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45976.655220717592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45976.655220717592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45976.655220717592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45976.655220717592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45976.655220717592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45976.655220717592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45976.655220717592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45976.655220717592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45976.655220717592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45976.655220717592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45976.655220717592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45976.655220717592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45976.655220717592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45976.655220717592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45976.655220717592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45976.655220717592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45976.655220717592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45976.655220717592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45976.655220717592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45976.655220717592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45976.655220717592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45976.655220717592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45976.655220717592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45976.655220717592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45976.655220717592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45976.655220833331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45976.655220833331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45976.655220833331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45976.655220833331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45976.655220833331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45976.655220833331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45976.655220833331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45976.655220833331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45976.655220833331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45976.655220833331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45976.655220833331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45976.655220833331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45976.655220833331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45976.655220833331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45976.655220833331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45976.655220833331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2025-11-15T12:43:35Z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