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40" documentId="13_ncr:1_{F6CB121F-512D-4AA6-A0C1-0FB36C537598}" xr6:coauthVersionLast="47" xr6:coauthVersionMax="47" xr10:uidLastSave="{C1563E8C-12FC-4159-871E-2E4EC306CF9F}"/>
  <bookViews>
    <workbookView xWindow="-109" yWindow="-109" windowWidth="26301" windowHeight="14169" firstSheet="3"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<sst xmlns="http://schemas.openxmlformats.org/spreadsheetml/2006/main" count="179010" uniqueCount="39097">
  <si>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</si>
  <si>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</si>
  <si>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</si>
  <si>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</si>
  <si>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</si>
  <si>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</si>
  <si>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</si>
  <si>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</si>
  <si>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</si>
  <si>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</si>
  <si>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</si>
  <si>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</si>
  <si>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</si>
  <si>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</si>
  <si>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</si>
  <si>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</si>
  <si>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</si>
  <si>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</si>
  <si>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</si>
  <si>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</si>
  <si>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</si>
  <si>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</si>
  <si>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</si>
  <si>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</si>
  <si>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</si>
  <si>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</si>
  <si>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</si>
  <si>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</si>
  <si>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</si>
  <si>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</si>
  <si>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</si>
  <si>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</si>
  <si>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</si>
  <si>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</si>
  <si>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</si>
  <si>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</si>
  <si>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</si>
  <si>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</si>
  <si>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</si>
  <si>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</si>
  <si>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</si>
  <si>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</si>
  <si>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</si>
  <si>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</si>
  <si>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</si>
  <si>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</si>
  <si>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</si>
  <si>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</si>
  <si>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</si>
  <si>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</si>
  <si>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</si>
  <si>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</si>
  <si>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</si>
  <si>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</si>
  <si>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</si>
  <si>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</si>
  <si>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</si>
  <si>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</si>
  <si>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</si>
  <si>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</si>
  <si>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</si>
  <si>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</si>
  <si>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</si>
  <si>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</si>
  <si>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</si>
  <si>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</si>
  <si>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</si>
  <si>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</si>
  <si>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</si>
  <si>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</si>
  <si>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</si>
  <si>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</si>
  <si>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</si>
  <si>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</si>
  <si>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</si>
  <si>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</si>
  <si>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</si>
  <si>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</si>
  <si>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</si>
  <si>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</si>
  <si>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</si>
  <si>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</si>
  <si>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</si>
  <si>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</si>
  <si>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</si>
  <si>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</si>
  <si>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</si>
  <si>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</si>
  <si>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</si>
  <si>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</si>
  <si>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</si>
  <si>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</si>
  <si>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</si>
  <si>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</si>
  <si>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</si>
  <si>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</si>
  <si>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</si>
  <si>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</si>
  <si>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</si>
  <si>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</si>
  <si>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</si>
  <si>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</si>
  <si>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</si>
  <si>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</si>
  <si>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</si>
  <si>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</si>
  <si>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</si>
  <si>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</si>
  <si>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</si>
  <si>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</si>
  <si>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</si>
  <si>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</si>
  <si>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</si>
  <si>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</si>
  <si>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</si>
  <si>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</si>
  <si>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</si>
  <si>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</si>
  <si>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</si>
  <si>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</si>
  <si>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</si>
  <si>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</si>
  <si>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</si>
  <si>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</si>
  <si>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</si>
  <si>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</si>
  <si>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</si>
  <si>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</si>
  <si>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</si>
  <si>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</si>
  <si>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</si>
  <si>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</si>
  <si>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</si>
  <si>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</si>
  <si>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</si>
  <si>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</si>
  <si>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</si>
  <si>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</si>
  <si>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</si>
  <si>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</si>
  <si>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</si>
  <si>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</si>
  <si>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</si>
  <si>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</si>
  <si>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</si>
  <si>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</si>
  <si>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</si>
  <si>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</si>
  <si>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</si>
  <si>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</si>
  <si>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</si>
  <si>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</si>
  <si>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</si>
  <si>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</si>
  <si>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</si>
  <si>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</si>
  <si>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</si>
  <si>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</si>
  <si>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</si>
  <si>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</si>
  <si>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</si>
  <si>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</si>
  <si>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</si>
  <si>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</si>
  <si>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</si>
  <si>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</si>
  <si>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</si>
  <si>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</si>
  <si>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</si>
  <si>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</si>
  <si>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</si>
  <si>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</si>
  <si>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</si>
  <si>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</si>
  <si>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</si>
  <si>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</si>
  <si>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</si>
  <si>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</si>
  <si>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</si>
  <si>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</si>
  <si>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</si>
  <si>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</si>
  <si>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</si>
  <si>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</si>
  <si>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</si>
  <si>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</si>
  <si>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</si>
  <si>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</si>
  <si>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</si>
  <si>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</si>
  <si>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</si>
  <si>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</si>
  <si>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</si>
  <si>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</si>
  <si>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</si>
  <si>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</si>
  <si>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</si>
  <si>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</si>
  <si>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</si>
  <si>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</si>
  <si>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</si>
  <si>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</si>
  <si>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</si>
  <si>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</si>
  <si>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</si>
  <si>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</si>
  <si>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</si>
  <si>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</si>
  <si>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</si>
  <si>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</si>
  <si>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</si>
  <si>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</si>
  <si>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</si>
  <si>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</si>
  <si>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</si>
  <si>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</si>
  <si>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</si>
  <si>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</si>
  <si>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</si>
  <si>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</si>
  <si>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</si>
  <si>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</si>
  <si>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</si>
  <si>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</si>
  <si>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</si>
  <si>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</si>
  <si>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</si>
  <si>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</si>
  <si>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</si>
  <si>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</si>
  <si>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</si>
  <si>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</si>
  <si>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</si>
  <si>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</si>
  <si>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</si>
  <si>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</si>
  <si>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</si>
  <si>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</si>
  <si>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</si>
  <si>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</si>
  <si>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</si>
  <si>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</si>
  <si>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</si>
  <si>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</si>
  <si>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</si>
  <si>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</si>
  <si>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</si>
  <si>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</si>
  <si>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</si>
  <si>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</si>
  <si>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</si>
  <si>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</si>
  <si>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</si>
  <si>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</si>
  <si>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</si>
  <si>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</si>
  <si>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</si>
  <si>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</si>
  <si>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</si>
  <si>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</si>
  <si>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</si>
  <si>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</si>
  <si>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</si>
  <si>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</si>
  <si>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</si>
  <si>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</si>
  <si>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</si>
  <si>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</si>
  <si>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</si>
  <si>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</si>
  <si>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</si>
  <si>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</si>
  <si>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</si>
  <si>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</si>
  <si>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</si>
  <si>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</si>
  <si>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</si>
  <si>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</si>
  <si>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</si>
  <si>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</si>
  <si>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</si>
  <si>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</si>
  <si>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</si>
  <si>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</si>
  <si>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</si>
  <si>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</si>
  <si>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</si>
  <si>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</si>
  <si>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</si>
  <si>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</si>
  <si>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</si>
  <si>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</si>
  <si>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</si>
  <si>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</si>
  <si>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</si>
  <si>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</si>
  <si>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</si>
  <si>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</si>
  <si>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</si>
  <si>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</si>
  <si>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</si>
  <si>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</si>
  <si>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</si>
  <si>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</si>
  <si>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</si>
  <si>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</si>
  <si>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</si>
  <si>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</si>
  <si>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</si>
  <si>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</si>
  <si>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</si>
  <si>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</si>
  <si>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</si>
  <si>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</si>
  <si>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</si>
  <si>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</si>
  <si>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</si>
  <si>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</si>
  <si>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</si>
  <si>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</si>
  <si>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</si>
  <si>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</si>
  <si>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</si>
  <si>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</si>
  <si>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</si>
  <si>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</si>
  <si>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</si>
  <si>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</si>
  <si>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</si>
  <si>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</si>
  <si>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</si>
  <si>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</si>
  <si>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</si>
  <si>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</si>
  <si>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</si>
  <si>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</si>
  <si>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</si>
  <si>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</si>
  <si>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</si>
  <si>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</si>
  <si>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</si>
  <si>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</si>
  <si>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</si>
  <si>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</si>
  <si>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</si>
  <si>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</si>
  <si>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</si>
  <si>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</si>
  <si>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</si>
  <si>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</si>
  <si>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</si>
  <si>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</si>
  <si>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</si>
  <si>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</si>
  <si>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</si>
  <si>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</si>
  <si>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</si>
  <si>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</si>
  <si>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</si>
  <si>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</si>
  <si>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</si>
  <si>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</si>
  <si>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</si>
  <si>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</si>
  <si>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</si>
  <si>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</si>
  <si>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</si>
  <si>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</si>
  <si>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</si>
  <si>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</si>
  <si>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</si>
  <si>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</si>
  <si>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</si>
  <si>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</si>
  <si>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</si>
  <si>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</si>
  <si>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</si>
  <si>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</si>
  <si>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</si>
  <si>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</si>
  <si>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</si>
  <si>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</si>
  <si>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</si>
  <si>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</si>
  <si>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</si>
  <si>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</si>
  <si>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</si>
  <si>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</si>
  <si>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</si>
  <si>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</si>
  <si>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</si>
  <si>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</si>
  <si>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</si>
  <si>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</si>
  <si>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</si>
  <si>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</si>
  <si>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</si>
  <si>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</si>
  <si>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</si>
  <si>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</si>
  <si>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</si>
  <si>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</si>
  <si>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</si>
  <si>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</si>
  <si>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</si>
  <si>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</si>
  <si>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</si>
  <si>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</si>
  <si>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</si>
  <si>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</si>
  <si>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</si>
  <si>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</si>
  <si>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</si>
  <si>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</si>
  <si>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</si>
  <si>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</si>
  <si>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</si>
  <si>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</si>
  <si>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</si>
  <si>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</si>
  <si>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</si>
  <si>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</si>
  <si>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</si>
  <si>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</si>
  <si>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</si>
  <si>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</si>
  <si>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</si>
  <si>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</si>
  <si>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</si>
  <si>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</si>
  <si>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</si>
  <si>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</si>
  <si>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</si>
  <si>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</si>
  <si>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</si>
  <si>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</si>
  <si>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</si>
  <si>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</si>
  <si>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</si>
  <si>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</si>
  <si>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</si>
  <si>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</si>
  <si>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</si>
  <si>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</si>
  <si>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</si>
  <si>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</si>
  <si>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</si>
  <si>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</si>
  <si>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</si>
  <si>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</si>
  <si>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</si>
  <si>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</si>
  <si>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</si>
  <si>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</si>
  <si>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</si>
  <si>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</si>
  <si>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</si>
  <si>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</si>
  <si>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</si>
  <si>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</si>
  <si>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</si>
  <si>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</si>
  <si>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</si>
  <si>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</si>
  <si>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</si>
  <si>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</si>
  <si>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</si>
  <si>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</si>
  <si>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</si>
  <si>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</si>
  <si>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</si>
  <si>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</si>
  <si>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</si>
  <si>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</si>
  <si>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</si>
  <si>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</si>
  <si>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</si>
  <si>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</si>
  <si>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</si>
  <si>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</si>
  <si>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</si>
  <si>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</si>
  <si>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</si>
  <si>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</si>
  <si>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</si>
  <si>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</si>
  <si>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</si>
  <si>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</si>
  <si>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</si>
  <si>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</si>
  <si>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</si>
  <si>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</si>
  <si>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</si>
  <si>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</si>
  <si>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</si>
  <si>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</si>
  <si>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</si>
  <si>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</si>
  <si>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</si>
  <si>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</si>
  <si>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</si>
  <si>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</si>
  <si>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</si>
  <si>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</si>
  <si>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</si>
  <si>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</si>
  <si>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</si>
  <si>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</si>
  <si>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</si>
  <si>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</si>
  <si>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</si>
  <si>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</si>
  <si>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</si>
  <si>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</si>
  <si>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</si>
  <si>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</si>
  <si>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</si>
  <si>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</si>
  <si>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</si>
  <si>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</si>
  <si>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</si>
  <si>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</si>
  <si>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</si>
  <si>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</si>
  <si>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</si>
  <si>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</si>
  <si>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</si>
  <si>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</si>
  <si>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</si>
  <si>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</si>
  <si>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</si>
  <si>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</si>
  <si>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</si>
  <si>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</si>
  <si>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</si>
  <si>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</si>
  <si>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</si>
  <si>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</si>
  <si>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</si>
  <si>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</si>
  <si>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</si>
  <si>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</si>
  <si>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</si>
  <si>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</si>
  <si>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</si>
  <si>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</si>
  <si>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</si>
  <si>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</si>
  <si>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</si>
  <si>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</si>
  <si>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</si>
  <si>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</si>
  <si>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</si>
  <si>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</si>
  <si>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</si>
  <si>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</si>
  <si>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</si>
  <si>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</si>
  <si>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</si>
  <si>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</si>
  <si>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</si>
  <si>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</si>
  <si>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</si>
  <si>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</si>
  <si>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</si>
  <si>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</si>
  <si>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</si>
  <si>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</si>
  <si>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</si>
  <si>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</si>
  <si>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</si>
  <si>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</si>
  <si>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</si>
  <si>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</si>
  <si>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</si>
  <si>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</si>
  <si>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</si>
  <si>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</si>
  <si>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</si>
  <si>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</si>
  <si>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</si>
  <si>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</si>
  <si>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</si>
  <si>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</si>
  <si>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</si>
  <si>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</si>
  <si>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</si>
  <si>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</si>
  <si>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</si>
  <si>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</si>
  <si>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</si>
  <si>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</si>
  <si>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</si>
  <si>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</si>
  <si>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</si>
  <si>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</si>
  <si>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</si>
  <si>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</si>
  <si>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</si>
  <si>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</si>
  <si>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</si>
  <si>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</si>
  <si>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</si>
  <si>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</si>
  <si>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</si>
  <si>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</si>
  <si>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</si>
  <si>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</si>
  <si>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</si>
  <si>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</si>
  <si>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</si>
  <si>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</si>
  <si>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</si>
  <si>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</si>
  <si>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</si>
  <si>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</si>
  <si>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</si>
  <si>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</si>
  <si>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</si>
  <si>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</si>
  <si>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</si>
  <si>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</si>
  <si>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</si>
  <si>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</si>
  <si>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</si>
  <si>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</si>
  <si>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</si>
  <si>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</si>
  <si>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</si>
  <si>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</si>
  <si>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</si>
  <si>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</si>
  <si>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</si>
  <si>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</si>
  <si>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</si>
  <si>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</si>
  <si>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</si>
  <si>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</si>
  <si>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</si>
  <si>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</si>
  <si>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</si>
  <si>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</si>
  <si>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</si>
  <si>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</si>
  <si>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</si>
  <si>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</si>
  <si>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</si>
  <si>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</si>
  <si>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</si>
  <si>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</si>
  <si>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</si>
  <si>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</si>
  <si>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</si>
  <si>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</si>
  <si>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</si>
  <si>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</si>
  <si>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</si>
  <si>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</si>
  <si>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</si>
  <si>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</si>
  <si>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</si>
  <si>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</si>
  <si>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</si>
  <si>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</si>
  <si>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</si>
  <si>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</si>
  <si>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</si>
  <si>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</si>
  <si>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</si>
  <si>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</si>
  <si>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</si>
  <si>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</si>
  <si>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</si>
  <si>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</si>
  <si>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</si>
  <si>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</si>
  <si>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</si>
  <si>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</si>
  <si>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</si>
  <si>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</si>
  <si>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</si>
  <si>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</si>
  <si>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</si>
  <si>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</si>
  <si>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</si>
  <si>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</si>
  <si>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</si>
  <si>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</si>
  <si>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</si>
  <si>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</si>
  <si>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</si>
  <si>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</si>
  <si>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</si>
  <si>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</si>
  <si>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</si>
  <si>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</si>
  <si>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</si>
  <si>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</si>
  <si>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</si>
  <si>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</si>
  <si>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</si>
  <si>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</si>
  <si>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</si>
  <si>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</si>
  <si>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</si>
  <si>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</si>
  <si>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</si>
  <si>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</si>
  <si>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</si>
  <si>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</si>
  <si>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</si>
  <si>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</si>
  <si>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</si>
  <si>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</si>
  <si>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</si>
  <si>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</si>
  <si>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</si>
  <si>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</si>
  <si>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</si>
  <si>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</si>
  <si>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</si>
  <si>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</si>
  <si>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</si>
  <si>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</si>
  <si>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</si>
  <si>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</si>
  <si>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</si>
  <si>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</si>
  <si>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</si>
  <si>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</si>
  <si>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</si>
  <si>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</si>
  <si>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</si>
  <si>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</si>
  <si>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</si>
  <si>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</si>
  <si>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</si>
  <si>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</si>
  <si>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</si>
  <si>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</si>
  <si>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</si>
  <si>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</si>
  <si>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</si>
  <si>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</si>
  <si>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</si>
  <si>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</si>
  <si>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</si>
  <si>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</si>
  <si>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</si>
  <si>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</si>
  <si>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</si>
  <si>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</si>
  <si>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</si>
  <si>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</si>
  <si>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</si>
  <si>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</si>
  <si>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</si>
  <si>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</si>
  <si>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</si>
  <si>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</si>
  <si>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</si>
  <si>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</si>
  <si>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</si>
  <si>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</si>
  <si>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</si>
  <si>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</si>
  <si>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</si>
  <si>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</si>
  <si>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</si>
  <si>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</si>
  <si>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</si>
  <si>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</si>
  <si>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</si>
  <si>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</si>
  <si>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</si>
  <si>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</si>
  <si>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</si>
  <si>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</si>
  <si>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</si>
  <si>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</si>
  <si>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</si>
  <si>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</si>
  <si>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</si>
  <si>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</si>
  <si>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</si>
  <si>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</si>
  <si>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</si>
  <si>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</si>
  <si>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</si>
  <si>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</si>
  <si>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</si>
  <si>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</si>
  <si>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</si>
  <si>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</si>
  <si>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</si>
  <si>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</si>
  <si>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</si>
  <si>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</si>
  <si>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</si>
  <si>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</si>
  <si>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</si>
  <si>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</si>
  <si>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</si>
  <si>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</si>
  <si>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</si>
  <si>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</si>
  <si>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</si>
  <si>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</si>
  <si>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</si>
  <si>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</si>
  <si>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</si>
  <si>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</si>
  <si>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</si>
  <si>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</si>
  <si>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</si>
  <si>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</si>
  <si>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</si>
  <si>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</si>
  <si>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</si>
  <si>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</si>
  <si>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</si>
  <si>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</si>
  <si>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</si>
  <si>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</si>
  <si>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</si>
  <si>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</si>
  <si>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</si>
  <si>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</si>
  <si>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</si>
  <si>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</si>
  <si>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</si>
  <si>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</si>
  <si>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</si>
  <si>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</si>
  <si>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</si>
  <si>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</si>
  <si>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</si>
  <si>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</si>
  <si>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</si>
  <si>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</si>
  <si>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</si>
  <si>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</si>
  <si>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</si>
  <si>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</si>
  <si>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</si>
  <si>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</si>
  <si>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</si>
  <si>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</si>
  <si>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</si>
  <si>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</si>
  <si>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</si>
  <si>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</si>
  <si>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</si>
  <si>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</si>
  <si>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</si>
  <si>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</si>
  <si>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</si>
  <si>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</si>
  <si>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</si>
  <si>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</si>
  <si>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</si>
  <si>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</si>
  <si>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</si>
  <si>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</si>
  <si>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</si>
  <si>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</si>
  <si>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</si>
  <si>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</si>
  <si>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</si>
  <si>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</si>
  <si>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</si>
  <si>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</si>
  <si>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</si>
  <si>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</si>
  <si>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</si>
  <si>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</si>
  <si>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</si>
  <si>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</si>
  <si>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</si>
  <si>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</si>
  <si>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</si>
  <si>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</si>
  <si>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</si>
  <si>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</si>
  <si>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</si>
  <si>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</si>
  <si>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</si>
  <si>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</si>
  <si>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</si>
  <si>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</si>
  <si>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</si>
  <si>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</si>
  <si>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</si>
  <si>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</si>
  <si>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</si>
  <si>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</si>
  <si>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</si>
  <si>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</si>
  <si>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</si>
  <si>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</si>
  <si>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</si>
  <si>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</si>
  <si>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</si>
  <si>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</si>
  <si>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</si>
  <si>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</si>
  <si>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</si>
  <si>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</si>
  <si>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</si>
  <si>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</si>
  <si>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</si>
  <si>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</si>
  <si>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</si>
  <si>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</si>
  <si>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</si>
  <si>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</si>
  <si>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</si>
  <si>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</si>
  <si>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</si>
  <si>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</si>
  <si>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</si>
  <si>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</si>
  <si>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</si>
  <si>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</si>
  <si>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</si>
  <si>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</si>
  <si>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</si>
  <si>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</si>
  <si>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</si>
  <si>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</si>
  <si>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</si>
  <si>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</si>
  <si>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</si>
  <si>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</si>
  <si>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</si>
  <si>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</si>
  <si>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</si>
  <si>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</si>
  <si>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</si>
  <si>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</si>
  <si>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</si>
  <si>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</si>
  <si>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</si>
  <si>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</si>
  <si>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</si>
  <si>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</si>
  <si>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</si>
  <si>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</si>
  <si>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</si>
  <si>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</si>
  <si>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</si>
  <si>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</si>
  <si>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</si>
  <si>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</si>
  <si>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</si>
  <si>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</si>
  <si>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</si>
  <si>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</si>
  <si>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</si>
  <si>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</si>
  <si>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</si>
  <si>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</si>
  <si>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</si>
  <si>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</si>
  <si>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</si>
  <si>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</si>
  <si>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</si>
  <si>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</si>
  <si>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</si>
  <si>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</si>
  <si>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</si>
  <si>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</si>
  <si>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</si>
  <si>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</si>
  <si>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</si>
  <si>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</si>
  <si>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</si>
  <si>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</si>
  <si>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</si>
  <si>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</si>
  <si>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</si>
  <si>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</si>
  <si>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</si>
  <si>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</si>
  <si>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</si>
  <si>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</si>
  <si>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</si>
  <si>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</si>
  <si>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</si>
  <si>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</si>
  <si>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</si>
  <si>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</si>
  <si>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</si>
  <si>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</si>
  <si>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</si>
  <si>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</si>
  <si>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</si>
  <si>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</si>
  <si>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</si>
  <si>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</si>
  <si>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</si>
  <si>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</si>
  <si>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</si>
  <si>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</si>
  <si>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</si>
  <si>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</si>
  <si>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</si>
  <si>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</si>
  <si>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</si>
  <si>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</si>
  <si>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</si>
  <si>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</si>
  <si>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</si>
  <si>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</si>
  <si>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</si>
  <si>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</si>
  <si>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</si>
  <si>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</si>
  <si>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</si>
  <si>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</si>
  <si>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</si>
  <si>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</si>
  <si>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</si>
  <si>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</si>
  <si>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</si>
  <si>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</si>
  <si>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</si>
  <si>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</si>
  <si>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</si>
  <si>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</si>
  <si>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</si>
  <si>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</si>
  <si>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</si>
  <si>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</si>
  <si>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</si>
  <si>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</si>
  <si>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</si>
  <si>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</si>
  <si>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</si>
  <si>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</si>
  <si>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</si>
  <si>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</si>
  <si>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</si>
  <si>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</si>
  <si>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</si>
  <si>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</si>
  <si>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</si>
  <si>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</si>
  <si>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</si>
  <si>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</si>
  <si>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</si>
  <si>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</si>
  <si>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</si>
  <si>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</si>
  <si>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</si>
  <si>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</si>
  <si>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</si>
  <si>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</si>
  <si>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</si>
  <si>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</si>
  <si>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</si>
  <si>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</si>
  <si>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</si>
  <si>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</si>
  <si>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</si>
  <si>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</si>
  <si>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</si>
  <si>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</si>
  <si>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</si>
  <si>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</si>
  <si>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</si>
  <si>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</si>
  <si>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</si>
  <si>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</si>
  <si>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</si>
  <si>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</si>
  <si>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</si>
  <si>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</si>
  <si>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</si>
  <si>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</si>
  <si>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</si>
  <si>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</si>
  <si>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</si>
  <si>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</si>
  <si>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</si>
  <si>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</si>
  <si>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</si>
  <si>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</si>
  <si>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</si>
  <si>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</si>
  <si>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</si>
  <si>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</si>
  <si>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</si>
  <si>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</si>
  <si>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</si>
  <si>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</si>
  <si>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</si>
  <si>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</si>
  <si>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</si>
  <si>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</si>
  <si>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</si>
  <si>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</si>
  <si>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</si>
  <si>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</si>
  <si>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</si>
  <si>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</si>
  <si>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</si>
  <si>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</si>
  <si>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</si>
  <si>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</si>
  <si>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</si>
  <si>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</si>
  <si>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</si>
  <si>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</si>
  <si>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</si>
  <si>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</si>
  <si>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</si>
  <si>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</si>
  <si>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</si>
  <si>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</si>
  <si>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</si>
  <si>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</si>
  <si>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</si>
  <si>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</si>
  <si>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</si>
  <si>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</si>
  <si>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</si>
  <si>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</si>
  <si>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</si>
  <si>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</si>
  <si>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</si>
  <si>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</si>
  <si>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</si>
  <si>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</si>
  <si>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</si>
  <si>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</si>
  <si>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</si>
  <si>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</si>
  <si>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</si>
  <si>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</si>
  <si>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</si>
  <si>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</si>
  <si>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</si>
  <si>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</si>
  <si>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</si>
  <si>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</si>
  <si>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</si>
  <si>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</si>
  <si>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</si>
  <si>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</si>
  <si>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</si>
  <si>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</si>
  <si>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</si>
  <si>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</si>
  <si>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</si>
  <si>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</si>
  <si>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</si>
  <si>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</si>
  <si>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</si>
  <si>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</si>
  <si>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</si>
  <si>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</si>
  <si>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</si>
  <si>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</si>
  <si>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</si>
  <si>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</si>
  <si>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</si>
  <si>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</si>
  <si>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</si>
  <si>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</si>
  <si>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</si>
  <si>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</si>
  <si>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</si>
  <si>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</si>
  <si>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</si>
  <si>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</si>
  <si>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</si>
  <si>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</si>
  <si>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</si>
  <si>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</si>
  <si>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</si>
  <si>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</si>
  <si>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</si>
  <si>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</si>
  <si>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</si>
  <si>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</si>
  <si>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</si>
  <si>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</si>
  <si>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</si>
  <si>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</si>
  <si>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</si>
  <si>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</si>
  <si>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</si>
  <si>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</si>
  <si>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</si>
  <si>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</si>
  <si>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</si>
  <si>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</si>
  <si>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</si>
  <si>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</si>
  <si>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</si>
  <si>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</si>
  <si>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</si>
  <si>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</si>
  <si>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</si>
  <si>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</si>
  <si>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</si>
  <si>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</si>
  <si>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</si>
  <si>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</si>
  <si>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</si>
  <si>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</si>
  <si>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</si>
  <si>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</si>
  <si>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</si>
  <si>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</si>
  <si>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</si>
  <si>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</si>
  <si>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</si>
  <si>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</si>
  <si>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</si>
  <si>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</si>
  <si>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</si>
  <si>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</si>
  <si>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</si>
  <si>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</si>
  <si>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</si>
  <si>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</si>
  <si>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</si>
  <si>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</si>
  <si>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</si>
  <si>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</si>
  <si>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</si>
  <si>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</si>
  <si>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</si>
  <si>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</si>
  <si>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</si>
  <si>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</si>
  <si>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</si>
  <si>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</si>
  <si>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</si>
  <si>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</si>
  <si>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</si>
  <si>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</si>
  <si>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</si>
  <si>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</si>
  <si>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</si>
  <si>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</si>
  <si>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</si>
  <si>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</si>
  <si>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</si>
  <si>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</si>
  <si>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</si>
  <si>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</si>
  <si>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</si>
  <si>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</si>
  <si>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</si>
  <si>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</si>
  <si>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</si>
  <si>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</si>
  <si>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</si>
  <si>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</si>
  <si>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</si>
  <si>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</si>
  <si>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</si>
  <si>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</si>
  <si>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</si>
  <si>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</si>
  <si>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</si>
  <si>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</si>
  <si>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</si>
  <si>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</si>
  <si>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</si>
  <si>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</si>
  <si>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</si>
  <si>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</si>
  <si>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</si>
  <si>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</si>
  <si>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</si>
  <si>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</si>
  <si>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</si>
  <si>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</si>
  <si>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</si>
  <si>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</si>
  <si>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</si>
  <si>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</si>
  <si>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</si>
  <si>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</si>
  <si>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</si>
  <si>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</si>
  <si>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</si>
  <si>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</si>
  <si>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</si>
  <si>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</si>
  <si>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</si>
  <si>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</si>
  <si>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</si>
  <si>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</si>
  <si>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</si>
  <si>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</si>
  <si>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</si>
  <si>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</si>
  <si>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</si>
  <si>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</si>
  <si>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</si>
  <si>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</si>
  <si>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</si>
  <si>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</si>
  <si>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</si>
  <si>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</si>
  <si>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</si>
  <si>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</si>
  <si>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</si>
  <si>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</si>
  <si>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</si>
  <si>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</si>
  <si>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</si>
  <si>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</si>
  <si>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</si>
  <si>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</si>
  <si>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</si>
  <si>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</si>
  <si>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</si>
  <si>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</si>
  <si>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</si>
  <si>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</si>
  <si>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</si>
  <si>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</si>
  <si>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</si>
  <si>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</si>
  <si>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</si>
  <si>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</si>
  <si>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</si>
  <si>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</si>
  <si>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</si>
  <si>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</si>
  <si>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</si>
  <si>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</si>
  <si>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</si>
  <si>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</si>
  <si>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</si>
  <si>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</si>
  <si>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</si>
  <si>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</si>
  <si>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</si>
  <si>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</si>
  <si>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</si>
  <si>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</si>
  <si>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</si>
  <si>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</si>
  <si>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</si>
  <si>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</si>
  <si>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</si>
  <si>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</si>
  <si>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</si>
  <si>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</si>
  <si>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</si>
  <si>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</si>
  <si>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</si>
  <si>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</si>
  <si>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</si>
  <si>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</si>
  <si>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</si>
  <si>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</si>
  <si>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</si>
  <si>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</si>
  <si>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</si>
  <si>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</si>
  <si>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</si>
  <si>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</si>
  <si>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</si>
  <si>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</si>
  <si>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</si>
  <si>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</si>
  <si>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</si>
  <si>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</si>
  <si>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</si>
  <si>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</si>
  <si>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</si>
  <si>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</si>
  <si>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</si>
  <si>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</si>
  <si>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</si>
  <si>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</si>
  <si>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</si>
  <si>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</si>
  <si>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</si>
  <si>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</si>
  <si>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</si>
  <si>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</si>
  <si>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</si>
  <si>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</si>
  <si>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</si>
  <si>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</si>
  <si>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</si>
  <si>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</si>
  <si>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</si>
  <si>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</si>
  <si>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</si>
  <si>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</si>
  <si>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</si>
  <si>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</si>
  <si>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</si>
  <si>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</si>
  <si>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</si>
  <si>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</si>
  <si>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</si>
  <si>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</si>
  <si>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</si>
  <si>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</si>
  <si>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</si>
  <si>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</si>
  <si>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</si>
  <si>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</si>
  <si>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</si>
  <si>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</si>
  <si>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</si>
  <si>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</si>
  <si>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</si>
  <si>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</si>
  <si>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</si>
  <si>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</si>
  <si>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</si>
  <si>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</si>
  <si>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</si>
  <si>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</si>
  <si>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</si>
  <si>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</si>
  <si>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</si>
  <si>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</si>
  <si>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</si>
  <si>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</si>
  <si>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</si>
  <si>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</si>
  <si>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</si>
  <si>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</si>
  <si>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</si>
  <si>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</si>
  <si>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</si>
  <si>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</si>
  <si>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</si>
  <si>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</si>
  <si>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</si>
  <si>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</si>
  <si>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</si>
  <si>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</si>
  <si>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</si>
  <si>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</si>
  <si>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</si>
  <si>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</si>
  <si>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</si>
  <si>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</si>
  <si>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</si>
  <si>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</si>
  <si>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</si>
  <si>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</si>
  <si>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</si>
  <si>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</si>
  <si>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</si>
  <si>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</si>
  <si>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</si>
  <si>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</si>
  <si>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</si>
  <si>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</si>
  <si>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</si>
  <si>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</si>
  <si>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</si>
  <si>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</si>
  <si>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</si>
  <si>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</si>
  <si>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</si>
  <si>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</si>
  <si>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</si>
  <si>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</si>
  <si>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</si>
  <si>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</si>
  <si>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</si>
  <si>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</si>
  <si>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</si>
  <si>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</si>
  <si>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</si>
  <si>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</si>
  <si>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</si>
  <si>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</si>
  <si>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</si>
  <si>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</si>
  <si>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</si>
  <si>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</si>
  <si>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</si>
  <si>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</si>
  <si>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</si>
  <si>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</si>
  <si>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</si>
  <si>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</si>
  <si>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</si>
  <si>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</si>
  <si>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</si>
  <si>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</si>
  <si>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</si>
  <si>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</si>
  <si>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</si>
  <si>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</si>
  <si>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</si>
  <si>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</si>
  <si>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</si>
  <si>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</si>
  <si>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</si>
  <si>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</si>
  <si>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</si>
  <si>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</si>
  <si>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</si>
  <si>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</si>
  <si>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</si>
  <si>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</si>
  <si>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</si>
  <si>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</si>
  <si>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</si>
  <si>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</si>
  <si>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</si>
  <si>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</si>
  <si>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</si>
  <si>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</si>
  <si>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</si>
  <si>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</si>
  <si>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</si>
  <si>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</si>
  <si>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</si>
  <si>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</si>
  <si>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</si>
  <si>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</si>
  <si>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</si>
  <si>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</si>
  <si>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</si>
  <si>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</si>
  <si>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</si>
  <si>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</si>
  <si>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</si>
  <si>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</si>
  <si>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</si>
  <si>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</si>
  <si>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</si>
  <si>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</si>
  <si>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</si>
  <si>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</si>
  <si>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</si>
  <si>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</si>
  <si>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</si>
  <si>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</si>
  <si>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</si>
  <si>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</si>
  <si>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</si>
  <si>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</si>
  <si>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</si>
  <si>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</si>
  <si>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</si>
  <si>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</si>
  <si>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</si>
  <si>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</si>
  <si>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</si>
  <si>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</si>
  <si>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</si>
  <si>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</si>
  <si>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</si>
  <si>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</si>
  <si>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</si>
  <si>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</si>
  <si>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</si>
  <si>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</si>
  <si>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</si>
  <si>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</si>
  <si>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</si>
  <si>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</si>
  <si>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</si>
  <si>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</si>
  <si>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</si>
  <si>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</si>
  <si>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</si>
  <si>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</si>
  <si>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</si>
  <si>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</si>
  <si>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</si>
  <si>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</si>
  <si>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</si>
  <si>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</si>
  <si>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</si>
  <si>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</si>
  <si>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</si>
  <si>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</si>
  <si>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</si>
  <si>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</si>
  <si>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</si>
  <si>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</si>
  <si>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</si>
  <si>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</si>
  <si>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</si>
  <si>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</si>
  <si>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</si>
  <si>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</si>
  <si>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</si>
  <si>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</si>
  <si>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</si>
  <si>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</si>
  <si>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</si>
  <si>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</si>
  <si>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</si>
  <si>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</si>
  <si>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</si>
  <si>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</si>
  <si>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</si>
  <si>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</si>
  <si>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</si>
  <si>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</si>
  <si>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</si>
  <si>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</si>
  <si>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</si>
  <si>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</si>
  <si>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</si>
  <si>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</si>
  <si>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</si>
  <si>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</si>
  <si>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</si>
  <si>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</si>
  <si>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</si>
  <si>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</si>
  <si>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</si>
  <si>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</si>
  <si>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</si>
  <si>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</si>
  <si>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</si>
  <si>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</si>
  <si>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</si>
  <si>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</si>
  <si>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</si>
  <si>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</si>
  <si>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</si>
  <si>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</si>
  <si>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</si>
  <si>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</si>
  <si>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</si>
  <si>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</si>
  <si>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</si>
  <si>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</si>
  <si>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</si>
  <si>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</si>
  <si>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</si>
  <si>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</si>
  <si>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</si>
  <si>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</si>
  <si>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</si>
  <si>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</si>
  <si>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</si>
  <si>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</si>
  <si>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</si>
  <si>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</si>
  <si>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</si>
  <si>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</si>
  <si>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</si>
  <si>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</si>
  <si>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</si>
  <si>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</si>
  <si>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</si>
  <si>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</si>
  <si>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</si>
  <si>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</si>
  <si>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</si>
  <si>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</si>
  <si>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</si>
  <si>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</si>
  <si>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</si>
  <si>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</si>
  <si>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</si>
  <si>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</si>
  <si>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</si>
  <si>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</si>
  <si>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</si>
  <si>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</si>
  <si>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</si>
  <si>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</si>
  <si>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</si>
  <si>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</si>
  <si>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</si>
  <si>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</si>
  <si>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</si>
  <si>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</si>
  <si>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</si>
  <si>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</si>
  <si>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</si>
  <si>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</si>
  <si>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</si>
  <si>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</si>
  <si>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</si>
  <si>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</si>
  <si>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</si>
  <si>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</si>
  <si>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</si>
  <si>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</si>
  <si>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</si>
  <si>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</si>
  <si>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</si>
  <si>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</si>
  <si>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</si>
  <si>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</si>
  <si>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</si>
  <si>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</si>
  <si>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</si>
  <si>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</si>
  <si>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</si>
  <si>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</si>
  <si>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</si>
  <si>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</si>
  <si>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</si>
  <si>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</si>
  <si>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</si>
  <si>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</si>
  <si>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</si>
  <si>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</si>
  <si>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</si>
  <si>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</si>
  <si>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</si>
  <si>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</si>
  <si>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</si>
  <si>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</si>
  <si>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</si>
  <si>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</si>
  <si>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</si>
  <si>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</si>
  <si>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</si>
  <si>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</si>
  <si>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</si>
  <si>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</si>
  <si>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</si>
  <si>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</si>
  <si>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</si>
  <si>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</si>
  <si>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</si>
  <si>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</si>
  <si>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</si>
  <si>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</si>
  <si>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</si>
  <si>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</si>
  <si>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</si>
  <si>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</si>
  <si>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</si>
  <si>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</si>
  <si>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</si>
  <si>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</si>
  <si>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</si>
  <si>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</si>
  <si>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</si>
  <si>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</si>
  <si>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</si>
  <si>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</si>
  <si>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</si>
  <si>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</si>
  <si>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</si>
  <si>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</si>
  <si>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</si>
  <si>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</si>
  <si>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</si>
  <si>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</si>
  <si>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</si>
  <si>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</si>
  <si>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</si>
  <si>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</si>
  <si>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</si>
  <si>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</si>
  <si>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</si>
  <si>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</si>
  <si>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</si>
  <si>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</si>
  <si>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</si>
  <si>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</si>
  <si>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</si>
  <si>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</si>
  <si>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</si>
  <si>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</si>
  <si>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</si>
  <si>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</si>
  <si>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</si>
  <si>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</si>
  <si>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</si>
  <si>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</si>
  <si>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</si>
  <si>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</si>
  <si>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</si>
  <si>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</si>
  <si>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</si>
  <si>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</si>
  <si>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</si>
  <si>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</si>
  <si>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</si>
  <si>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</si>
  <si>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</si>
  <si>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</si>
  <si>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</si>
  <si>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</si>
  <si>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</si>
  <si>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</si>
  <si>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</si>
  <si>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</si>
  <si>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</si>
  <si>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</si>
  <si>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</si>
  <si>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</si>
  <si>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</si>
  <si>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</si>
  <si>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</si>
  <si>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</si>
  <si>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</si>
  <si>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</si>
  <si>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</si>
  <si>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</si>
  <si>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</si>
  <si>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</si>
  <si>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</si>
  <si>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</si>
  <si>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</si>
  <si>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</si>
  <si>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</si>
  <si>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</si>
  <si>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</si>
  <si>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</si>
  <si>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</si>
  <si>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</si>
  <si>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</si>
  <si>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</si>
  <si>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</si>
  <si>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</si>
  <si>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</si>
  <si>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</si>
  <si>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</si>
  <si>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</si>
  <si>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</si>
  <si>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</si>
  <si>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</si>
  <si>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</si>
  <si>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</si>
  <si>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</si>
  <si>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</si>
  <si>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</si>
  <si>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</si>
  <si>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</si>
  <si>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</si>
  <si>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</si>
  <si>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</si>
  <si>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</si>
  <si>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</si>
  <si>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</si>
  <si>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</si>
  <si>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</si>
  <si>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</si>
  <si>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</si>
  <si>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</si>
  <si>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</si>
  <si>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</si>
  <si>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</si>
  <si>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</si>
  <si>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</si>
  <si>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</si>
  <si>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</si>
  <si>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</si>
  <si>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</si>
  <si>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</si>
  <si>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</si>
  <si>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</si>
  <si>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</si>
  <si>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</si>
  <si>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</si>
  <si>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</si>
  <si>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</si>
  <si>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</si>
  <si>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</si>
  <si>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</si>
  <si>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</si>
  <si>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</si>
  <si>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</si>
  <si>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</si>
  <si>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</si>
  <si>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</si>
  <si>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</si>
  <si>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</si>
  <si>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</si>
  <si>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</si>
  <si>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</si>
  <si>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</si>
  <si>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</si>
  <si>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</si>
  <si>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</si>
  <si>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</si>
  <si>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</si>
  <si>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</si>
  <si>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</si>
  <si>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</si>
  <si>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</si>
  <si>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</si>
  <si>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</si>
  <si>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</si>
  <si>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</si>
  <si>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</si>
  <si>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</si>
  <si>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</si>
  <si>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</si>
  <si>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</si>
  <si>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</si>
  <si>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</si>
  <si>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</si>
  <si>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</si>
  <si>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</si>
  <si>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</si>
  <si>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</si>
  <si>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</si>
  <si>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</si>
  <si>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</si>
  <si>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</si>
  <si>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</si>
  <si>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</si>
  <si>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</si>
  <si>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</si>
  <si>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</si>
  <si>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</si>
  <si>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</si>
  <si>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</si>
  <si>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</si>
  <si>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</si>
  <si>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</si>
  <si>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</si>
  <si>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</si>
  <si>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</si>
  <si>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</si>
  <si>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</si>
  <si>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</si>
  <si>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</si>
  <si>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</si>
  <si>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</si>
  <si>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</si>
  <si>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</si>
  <si>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</si>
  <si>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</si>
  <si>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</si>
  <si>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</si>
  <si>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</si>
  <si>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</si>
  <si>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</si>
  <si>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</si>
  <si>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</si>
  <si>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</si>
  <si>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</si>
  <si>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</si>
  <si>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</si>
  <si>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</si>
  <si>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</si>
  <si>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</si>
  <si>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</si>
  <si>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</si>
  <si>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</si>
  <si>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</si>
  <si>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</si>
  <si>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</si>
  <si>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</si>
  <si>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</si>
  <si>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</si>
  <si>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</si>
  <si>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</si>
  <si>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</si>
  <si>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</si>
  <si>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</si>
  <si>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</si>
  <si>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</si>
  <si>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</si>
  <si>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</si>
  <si>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</si>
  <si>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</si>
  <si>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</si>
  <si>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</si>
  <si>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</si>
  <si>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</si>
  <si>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</si>
  <si>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</si>
  <si>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</si>
  <si>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</si>
  <si>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</si>
  <si>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</si>
  <si>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</si>
  <si>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</si>
  <si>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</si>
  <si>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</si>
  <si>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</si>
  <si>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</si>
  <si>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</si>
  <si>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</si>
  <si>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</si>
  <si>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</si>
  <si>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</si>
  <si>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</si>
  <si>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</si>
  <si>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</si>
  <si>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</si>
  <si>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</si>
  <si>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</si>
  <si>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</si>
  <si>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</si>
  <si>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</si>
  <si>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</si>
  <si>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</si>
  <si>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</si>
  <si>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</si>
  <si>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</si>
  <si>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</si>
  <si>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</si>
  <si>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</si>
  <si>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</si>
  <si>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</si>
  <si>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</si>
  <si>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</si>
  <si>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</si>
  <si>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</si>
  <si>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</si>
  <si>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</si>
  <si>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</si>
  <si>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</si>
  <si>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</si>
  <si>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</si>
  <si>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</si>
  <si>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</si>
  <si>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</si>
  <si>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</si>
  <si>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</si>
  <si>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</si>
  <si>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</si>
  <si>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</si>
  <si>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</si>
  <si>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</si>
  <si>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</si>
  <si>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</si>
  <si>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</si>
  <si>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</si>
  <si>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</si>
  <si>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</si>
  <si>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</si>
  <si>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</si>
  <si>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</si>
  <si>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</si>
  <si>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</si>
  <si>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</si>
  <si>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</si>
  <si>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</si>
  <si>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</si>
  <si>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</si>
  <si>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</si>
  <si>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</si>
  <si>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</si>
  <si>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</si>
  <si>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</si>
  <si>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</si>
  <si>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</si>
  <si>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</si>
  <si>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</si>
  <si>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</si>
  <si>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</si>
  <si>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</si>
  <si>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</si>
  <si>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</si>
  <si>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</si>
  <si>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</si>
  <si>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</si>
  <si>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</si>
  <si>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</si>
  <si>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</si>
  <si>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</si>
  <si>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</si>
  <si>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</si>
  <si>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</si>
  <si>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</si>
  <si>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</si>
  <si>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</si>
  <si>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</si>
  <si>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</si>
  <si>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</si>
  <si>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</si>
  <si>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</si>
  <si>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</si>
  <si>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</si>
  <si>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</si>
  <si>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</si>
  <si>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</si>
  <si>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</si>
  <si>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</si>
  <si>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</si>
  <si>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</si>
  <si>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</si>
  <si>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</si>
  <si>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</si>
  <si>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</si>
  <si>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</si>
  <si>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</si>
  <si>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</si>
  <si>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</si>
  <si>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</si>
  <si>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</si>
  <si>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</si>
  <si>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</si>
  <si>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</si>
  <si>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</si>
  <si>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</si>
  <si>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</si>
  <si>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</si>
  <si>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</si>
  <si>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</si>
  <si>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</si>
  <si>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</si>
  <si>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</si>
  <si>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</si>
  <si>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</si>
  <si>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</si>
  <si>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</si>
  <si>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</si>
  <si>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</si>
  <si>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</si>
  <si>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</si>
  <si>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</si>
  <si>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</si>
  <si>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</si>
  <si>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</si>
  <si>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</si>
  <si>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</si>
  <si>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</si>
  <si>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</si>
  <si>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</si>
  <si>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</si>
  <si>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</si>
  <si>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</si>
  <si>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</si>
  <si>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</si>
  <si>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</si>
  <si>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</si>
  <si>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</si>
  <si>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</si>
  <si>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</si>
  <si>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</si>
  <si>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</si>
  <si>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</si>
  <si>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</si>
  <si>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</si>
  <si>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</si>
  <si>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</si>
  <si>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</si>
  <si>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</si>
  <si>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</si>
  <si>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</si>
  <si>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</si>
  <si>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</si>
  <si>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</si>
  <si>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</si>
  <si>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</si>
  <si>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</si>
  <si>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</si>
  <si>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</si>
  <si>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</si>
  <si>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</si>
  <si>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</si>
  <si>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</si>
  <si>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</si>
  <si>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</si>
  <si>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</si>
  <si>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</si>
  <si>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</si>
  <si>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</si>
  <si>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</si>
  <si>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</si>
  <si>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</si>
  <si>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</si>
  <si>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</si>
  <si>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</si>
  <si>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</si>
  <si>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</si>
  <si>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</si>
  <si>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</si>
  <si>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</si>
  <si>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</si>
  <si>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</si>
  <si>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</si>
  <si>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</si>
  <si>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</si>
  <si>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</si>
  <si>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</si>
  <si>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</si>
  <si>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</si>
  <si>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</si>
  <si>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</si>
  <si>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</si>
  <si>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</si>
  <si>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</si>
  <si>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</si>
  <si>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</si>
  <si>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</si>
  <si>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</si>
  <si>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</si>
  <si>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</si>
  <si>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</si>
  <si>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</si>
  <si>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</si>
  <si>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</si>
  <si>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</si>
  <si>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</si>
  <si>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</si>
  <si>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</si>
  <si>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</si>
  <si>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</si>
  <si>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</si>
  <si>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</si>
  <si>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</si>
  <si>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</si>
  <si>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</si>
  <si>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</si>
  <si>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</si>
  <si>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</si>
  <si>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</si>
  <si>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</si>
  <si>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</si>
  <si>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</si>
  <si>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</si>
  <si>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</si>
  <si>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</si>
  <si>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</si>
  <si>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</si>
  <si>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</si>
  <si>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</si>
  <si>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</si>
  <si>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</si>
  <si>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</si>
  <si>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</si>
  <si>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</si>
  <si>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</si>
  <si>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</si>
  <si>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</si>
  <si>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</si>
  <si>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</si>
  <si>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</si>
  <si>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</si>
  <si>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</si>
  <si>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</si>
  <si>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</si>
  <si>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</si>
  <si>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</si>
  <si>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</si>
  <si>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</si>
  <si>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</si>
  <si>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</si>
  <si>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</si>
  <si>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</si>
  <si>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</si>
  <si>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</si>
  <si>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</si>
  <si>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</si>
  <si>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</si>
  <si>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</si>
  <si>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</si>
  <si>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</si>
  <si>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</si>
  <si>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</si>
  <si>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</si>
  <si>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</si>
  <si>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</si>
  <si>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</si>
  <si>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</si>
  <si>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</si>
  <si>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</si>
  <si>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</si>
  <si>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</si>
  <si>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</si>
  <si>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</si>
  <si>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</si>
  <si>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</si>
  <si>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</si>
  <si>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</si>
  <si>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</si>
  <si>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</si>
  <si>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</si>
  <si>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</si>
  <si>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</si>
  <si>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</si>
  <si>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</si>
  <si>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</si>
  <si>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</si>
  <si>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</si>
  <si>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</si>
  <si>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</si>
  <si>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</si>
  <si>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</si>
  <si>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</si>
  <si>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</si>
  <si>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</si>
  <si>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</si>
  <si>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</si>
  <si>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</si>
  <si>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</si>
  <si>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</si>
  <si>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</si>
  <si>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</si>
  <si>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</si>
  <si>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</si>
  <si>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</si>
  <si>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</si>
  <si>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</si>
  <si>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</si>
  <si>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</si>
  <si>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</si>
  <si>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</si>
  <si>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</si>
  <si>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</si>
  <si>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</si>
  <si>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</si>
  <si>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</si>
  <si>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</si>
  <si>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</si>
  <si>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</si>
  <si>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</si>
  <si>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</si>
  <si>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</si>
  <si>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</si>
  <si>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</si>
  <si>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</si>
  <si>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</si>
  <si>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</si>
  <si>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</si>
  <si>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</si>
  <si>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</si>
  <si>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</si>
  <si>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</si>
  <si>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</si>
  <si>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</si>
  <si>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</si>
  <si>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</si>
  <si>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</si>
  <si>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</si>
  <si>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</si>
  <si>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</si>
  <si>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</si>
  <si>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</si>
  <si>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</si>
  <si>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</si>
  <si>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</si>
  <si>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</si>
  <si>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</si>
  <si>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</si>
  <si>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</si>
  <si>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</si>
  <si>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</si>
  <si>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</si>
  <si>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</si>
  <si>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</si>
  <si>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</si>
  <si>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</si>
  <si>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</si>
  <si>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</si>
  <si>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</si>
  <si>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</si>
  <si>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</si>
  <si>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</si>
  <si>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</si>
  <si>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</si>
  <si>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</si>
  <si>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</si>
  <si>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</si>
  <si>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</si>
  <si>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</si>
  <si>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</si>
  <si>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</si>
  <si>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</si>
  <si>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</si>
  <si>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</si>
  <si>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</si>
  <si>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</si>
  <si>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</si>
  <si>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</si>
  <si>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</si>
  <si>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</si>
  <si>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</si>
  <si>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</si>
  <si>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</si>
  <si>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</si>
  <si>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</si>
  <si>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</si>
  <si>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</si>
  <si>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</si>
  <si>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</si>
  <si>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</si>
  <si>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</si>
  <si>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</si>
  <si>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</si>
  <si>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</si>
  <si>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</si>
  <si>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</si>
  <si>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</si>
  <si>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</si>
  <si>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</si>
  <si>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</si>
  <si>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</si>
  <si>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</si>
  <si>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</si>
  <si>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</si>
  <si>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</si>
  <si>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</si>
  <si>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</si>
  <si>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</si>
  <si>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</si>
  <si>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</si>
  <si>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</si>
  <si>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</si>
  <si>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</si>
  <si>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</si>
  <si>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</si>
  <si>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</si>
  <si>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</si>
  <si>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</si>
  <si>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</si>
  <si>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</si>
  <si>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</si>
  <si>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</si>
  <si>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</si>
  <si>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</si>
  <si>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</si>
  <si>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</si>
  <si>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</si>
  <si>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</si>
  <si>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</si>
  <si>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</si>
  <si>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</si>
  <si>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</si>
  <si>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</si>
  <si>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</si>
  <si>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</si>
  <si>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</si>
  <si>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</si>
  <si>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</si>
  <si>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</si>
  <si>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</si>
  <si>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</si>
  <si>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</si>
  <si>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</si>
  <si>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</si>
  <si>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</si>
  <si>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</si>
  <si>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</si>
  <si>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</si>
  <si>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</si>
  <si>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</si>
  <si>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</si>
  <si>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</si>
  <si>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</si>
  <si>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</si>
  <si>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</si>
  <si>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</si>
  <si>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</si>
  <si>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</si>
  <si>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</si>
  <si>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</si>
  <si>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</si>
  <si>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</si>
  <si>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</si>
  <si>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</si>
  <si>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</si>
  <si>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</si>
  <si>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</si>
  <si>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</si>
  <si>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</si>
  <si>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</si>
  <si>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</si>
  <si>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</si>
  <si>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</si>
  <si>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</si>
  <si>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</si>
  <si>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</si>
  <si>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</si>
  <si>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</si>
  <si>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</si>
  <si>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</si>
  <si>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</si>
  <si>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</si>
  <si>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</si>
  <si>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</si>
  <si>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</si>
  <si>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</si>
  <si>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</si>
  <si>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</si>
  <si>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</si>
  <si>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</si>
  <si>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</si>
  <si>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</si>
  <si>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</si>
  <si>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</si>
  <si>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</si>
  <si>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</si>
  <si>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</si>
  <si>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</si>
  <si>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</si>
  <si>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</si>
  <si>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</si>
  <si>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</si>
  <si>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</si>
  <si>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</si>
  <si>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</si>
  <si>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</si>
  <si>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</si>
  <si>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</si>
  <si>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</si>
  <si>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</si>
  <si>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</si>
  <si>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</si>
  <si>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</si>
  <si>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</si>
  <si>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</si>
  <si>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</si>
  <si>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</si>
  <si>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</si>
  <si>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</si>
  <si>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</si>
  <si>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</si>
  <si>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</si>
  <si>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</si>
  <si>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</si>
  <si>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</si>
  <si>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</si>
  <si>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</si>
  <si>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</si>
  <si>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</si>
  <si>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</si>
  <si>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</si>
  <si>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</si>
  <si>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</si>
  <si>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</si>
  <si>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</si>
  <si>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</si>
  <si>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</si>
  <si>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</si>
  <si>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</si>
  <si>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</si>
  <si>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</si>
  <si>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</si>
  <si>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</si>
  <si>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</si>
  <si>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</si>
  <si>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</si>
  <si>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</si>
  <si>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</si>
  <si>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</si>
  <si>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</si>
  <si>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</si>
  <si>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</si>
  <si>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</si>
  <si>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</si>
  <si>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</si>
  <si>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</si>
  <si>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</si>
  <si>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</si>
  <si>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</si>
  <si>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</si>
  <si>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</si>
  <si>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</si>
  <si>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</si>
  <si>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</si>
  <si>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</si>
  <si>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</si>
  <si>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</si>
  <si>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</si>
  <si>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</si>
  <si>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</si>
  <si>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</si>
  <si>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</si>
  <si>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</si>
  <si>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</si>
  <si>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</si>
  <si>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</si>
  <si>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</si>
  <si>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</si>
  <si>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</si>
  <si>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</si>
  <si>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</si>
  <si>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</si>
  <si>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</si>
  <si>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</si>
  <si>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</si>
  <si>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</si>
  <si>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</si>
  <si>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</si>
  <si>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</si>
  <si>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</si>
  <si>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</si>
  <si>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</si>
  <si>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</si>
  <si>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</si>
  <si>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</si>
  <si>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</si>
  <si>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</si>
  <si>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</si>
  <si>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</si>
  <si>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</si>
  <si>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</si>
  <si>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</si>
  <si>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</si>
  <si>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</si>
  <si>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</si>
  <si>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</si>
  <si>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</si>
  <si>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</si>
  <si>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</si>
  <si>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</si>
  <si>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</si>
  <si>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</si>
  <si>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</si>
  <si>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</si>
  <si>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</si>
  <si>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</si>
  <si>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</si>
  <si>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</si>
  <si>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</si>
  <si>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</si>
  <si>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</si>
  <si>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</si>
  <si>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</si>
  <si>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</si>
  <si>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</si>
  <si>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</si>
  <si>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</si>
  <si>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</si>
  <si>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</si>
  <si>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</si>
  <si>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</si>
  <si>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</si>
  <si>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</si>
  <si>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</si>
  <si>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</si>
  <si>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</si>
  <si>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</si>
  <si>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</si>
  <si>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</si>
  <si>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</si>
  <si>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</si>
  <si>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</si>
  <si>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</si>
  <si>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</si>
  <si>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</si>
  <si>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</si>
  <si>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</si>
  <si>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</si>
  <si>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</si>
  <si>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</si>
  <si>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</si>
  <si>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</si>
  <si>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</si>
  <si>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</si>
  <si>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</si>
  <si>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</si>
  <si>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</si>
  <si>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</si>
  <si>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</si>
  <si>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</si>
  <si>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</si>
  <si>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</si>
  <si>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</si>
  <si>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</si>
  <si>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</si>
  <si>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</si>
  <si>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</si>
  <si>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</si>
  <si>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</si>
  <si>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</si>
  <si>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</si>
  <si>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</si>
  <si>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</si>
  <si>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</si>
  <si>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</si>
  <si>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</si>
  <si>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</si>
  <si>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</si>
  <si>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</si>
  <si>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</si>
  <si>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</si>
  <si>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</si>
  <si>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</si>
  <si>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</si>
  <si>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</si>
  <si>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</si>
  <si>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</si>
  <si>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</si>
  <si>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</si>
  <si>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</si>
  <si>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</si>
  <si>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</si>
  <si>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</si>
  <si>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</si>
  <si>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</si>
  <si>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</si>
  <si>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</si>
  <si>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</si>
  <si>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</si>
  <si>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</si>
  <si>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</si>
  <si>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</si>
  <si>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</si>
  <si>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</si>
  <si>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</si>
  <si>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</si>
  <si>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</si>
  <si>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</si>
  <si>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</si>
  <si>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</si>
  <si>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</si>
  <si>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</si>
  <si>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</si>
  <si>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</si>
  <si>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</si>
  <si>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</si>
  <si>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</si>
  <si>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</si>
  <si>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</si>
  <si>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</si>
  <si>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</si>
  <si>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</si>
  <si>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</si>
  <si>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</si>
  <si>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</si>
  <si>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</si>
  <si>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</si>
  <si>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</si>
  <si>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</si>
  <si>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</si>
  <si>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</si>
  <si>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</si>
  <si>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</si>
  <si>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</si>
  <si>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</si>
  <si>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</si>
  <si>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</si>
  <si>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</si>
  <si>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</si>
  <si>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</si>
  <si>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</si>
  <si>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</si>
  <si>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</si>
  <si>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</si>
  <si>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</si>
  <si>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</si>
  <si>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</si>
  <si>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</si>
  <si>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</si>
  <si>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</si>
  <si>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</si>
  <si>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</si>
  <si>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</si>
  <si>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</si>
  <si>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</si>
  <si>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</si>
  <si>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</si>
  <si>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</si>
  <si>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</si>
  <si>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</si>
  <si>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</si>
  <si>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</si>
  <si>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</si>
  <si>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</si>
  <si>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</si>
  <si>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</si>
  <si>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</si>
  <si>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</si>
  <si>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</si>
  <si>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</si>
  <si>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</si>
  <si>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</si>
  <si>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</si>
  <si>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</si>
  <si>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</si>
  <si>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</si>
  <si>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</si>
  <si>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</si>
  <si>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</si>
  <si>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</si>
  <si>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</si>
  <si>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</si>
  <si>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</si>
  <si>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</si>
  <si>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</si>
  <si>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</si>
  <si>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</si>
  <si>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</si>
  <si>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</si>
  <si>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</si>
  <si>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</si>
  <si>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</si>
  <si>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</si>
  <si>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</si>
  <si>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</si>
  <si>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</si>
  <si>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</si>
  <si>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</si>
  <si>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</si>
  <si>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</si>
  <si>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</si>
  <si>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</si>
  <si>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</si>
  <si>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</si>
  <si>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</si>
  <si>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</si>
  <si>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</si>
  <si>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</si>
  <si>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</si>
  <si>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</si>
  <si>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</si>
  <si>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</si>
  <si>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</si>
  <si>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</si>
  <si>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</si>
  <si>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</si>
  <si>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</si>
  <si>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</si>
  <si>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</si>
  <si>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</si>
  <si>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</si>
  <si>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</si>
  <si>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</si>
  <si>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</si>
  <si>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</si>
  <si>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</si>
  <si>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</si>
  <si>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</si>
  <si>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</si>
  <si>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</si>
  <si>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</si>
  <si>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</si>
  <si>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</si>
  <si>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</si>
  <si>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</si>
  <si>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</si>
  <si>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</si>
  <si>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</si>
  <si>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</si>
  <si>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</si>
  <si>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</si>
  <si>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</si>
  <si>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</si>
  <si>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</si>
  <si>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</si>
  <si>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</si>
  <si>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</si>
  <si>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</si>
  <si>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</si>
  <si>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</si>
  <si>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</si>
  <si>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</si>
  <si>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</si>
  <si>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</si>
  <si>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</si>
  <si>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</si>
  <si>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</si>
  <si>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</si>
  <si>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</si>
  <si>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</si>
  <si>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</si>
  <si>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</si>
  <si>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</si>
  <si>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</si>
  <si>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</si>
  <si>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</si>
  <si>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</si>
  <si>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</si>
  <si>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</si>
  <si>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</si>
  <si>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</si>
  <si>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</si>
  <si>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</si>
  <si>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</si>
  <si>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</si>
  <si>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</si>
  <si>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</si>
  <si>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</si>
  <si>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</si>
  <si>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</si>
  <si>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</si>
  <si>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</si>
  <si>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</si>
  <si>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</si>
  <si>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</si>
  <si>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</si>
  <si>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</si>
  <si>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</si>
  <si>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</si>
  <si>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</si>
  <si>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</si>
  <si>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</si>
  <si>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</si>
  <si>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</si>
  <si>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</si>
  <si>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</si>
  <si>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</si>
  <si>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</si>
  <si>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</si>
  <si>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</si>
  <si>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</si>
  <si>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</si>
  <si>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</si>
  <si>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</si>
  <si>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</si>
  <si>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</si>
  <si>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</si>
  <si>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</si>
  <si>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</si>
  <si>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</si>
  <si>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</si>
  <si>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</si>
  <si>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</si>
  <si>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</si>
  <si>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</si>
  <si>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</si>
  <si>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</si>
  <si>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</si>
  <si>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</si>
  <si>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</si>
  <si>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</si>
  <si>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</si>
  <si>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</si>
  <si>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</si>
  <si>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</si>
  <si>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</si>
  <si>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</si>
  <si>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</si>
  <si>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</si>
  <si>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</si>
  <si>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</si>
  <si>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</si>
  <si>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</si>
  <si>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</si>
  <si>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</si>
  <si>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</si>
  <si>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</si>
  <si>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</si>
  <si>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</si>
  <si>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</si>
  <si>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</si>
  <si>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</si>
  <si>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</si>
  <si>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</si>
  <si>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</si>
  <si>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</si>
  <si>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</si>
  <si>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</si>
  <si>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</si>
  <si>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</si>
  <si>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</si>
  <si>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</si>
  <si>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</si>
  <si>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</si>
  <si>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</si>
  <si>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</si>
  <si>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</si>
  <si>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</si>
  <si>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</si>
  <si>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</si>
  <si>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</si>
  <si>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</si>
  <si>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</si>
  <si>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</si>
  <si>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</si>
  <si>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</si>
  <si>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</si>
  <si>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</si>
  <si>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</si>
  <si>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</si>
  <si>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</si>
  <si>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</si>
  <si>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</si>
  <si>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</si>
  <si>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</si>
  <si>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</si>
  <si>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</si>
  <si>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</si>
  <si>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</si>
  <si>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</si>
  <si>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</si>
  <si>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</si>
  <si>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</si>
  <si>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</si>
  <si>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</si>
  <si>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</si>
  <si>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</si>
  <si>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</si>
  <si>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</si>
  <si>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</si>
  <si>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</si>
  <si>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</si>
  <si>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</si>
  <si>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</si>
  <si>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</si>
  <si>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</si>
  <si>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</si>
  <si>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</si>
  <si>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</si>
  <si>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</si>
  <si>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</si>
  <si>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</si>
  <si>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</si>
  <si>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</si>
  <si>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</si>
  <si>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</si>
  <si>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</si>
  <si>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</si>
  <si>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</si>
  <si>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</si>
  <si>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</si>
  <si>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</si>
  <si>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</si>
  <si>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</si>
  <si>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</si>
  <si>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</si>
  <si>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</si>
  <si>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</si>
  <si>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</si>
  <si>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</si>
  <si>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</si>
  <si>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</si>
  <si>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</si>
  <si>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</si>
  <si>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</si>
  <si>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</si>
  <si>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</si>
  <si>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</si>
  <si>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</si>
  <si>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</si>
  <si>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</si>
  <si>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</si>
  <si>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</si>
  <si>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</si>
  <si>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</si>
  <si>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</si>
  <si>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</si>
  <si>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</si>
  <si>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</si>
  <si>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</si>
  <si>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</si>
  <si>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</si>
  <si>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</si>
  <si>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</si>
  <si>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</si>
  <si>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</si>
  <si>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</si>
  <si>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</si>
  <si>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</si>
  <si>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</si>
  <si>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</si>
  <si>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</si>
  <si>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</si>
  <si>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</si>
  <si>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</si>
  <si>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</si>
  <si>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</si>
  <si>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</si>
  <si>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</si>
  <si>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</si>
  <si>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</si>
  <si>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</si>
  <si>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</si>
  <si>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</si>
  <si>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</si>
  <si>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</si>
  <si>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</si>
  <si>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</si>
  <si>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</si>
  <si>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</si>
  <si>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</si>
  <si>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</si>
  <si>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</si>
  <si>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</si>
  <si>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</si>
  <si>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</si>
  <si>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</si>
  <si>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</si>
  <si>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</si>
  <si>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</si>
  <si>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</si>
  <si>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</si>
  <si>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</si>
  <si>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</si>
  <si>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</si>
  <si>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</si>
  <si>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</si>
  <si>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</si>
  <si>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</si>
  <si>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</si>
  <si>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</si>
  <si>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</si>
  <si>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</si>
  <si>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</si>
  <si>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</si>
  <si>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</si>
  <si>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</si>
  <si>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</si>
  <si>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</si>
  <si>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</si>
  <si>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</si>
  <si>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</si>
  <si>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</si>
  <si>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</si>
  <si>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</si>
  <si>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</si>
  <si>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</si>
  <si>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</si>
  <si>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</si>
  <si>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</si>
  <si>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</si>
  <si>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</si>
  <si>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</si>
  <si>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</si>
  <si>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</si>
  <si>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</si>
  <si>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</si>
  <si>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</si>
  <si>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</si>
  <si>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</si>
  <si>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</si>
  <si>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</si>
  <si>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</si>
  <si>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</si>
  <si>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</si>
  <si>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</si>
  <si>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</si>
  <si>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</si>
  <si>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</si>
  <si>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</si>
  <si>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</si>
  <si>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</si>
  <si>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</si>
  <si>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</si>
  <si>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</si>
  <si>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</si>
  <si>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</si>
  <si>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</si>
  <si>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</si>
  <si>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</si>
  <si>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</si>
  <si>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</si>
  <si>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</si>
  <si>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</si>
  <si>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</si>
  <si>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</si>
  <si>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</si>
  <si>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</si>
  <si>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</si>
  <si>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</si>
  <si>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</si>
  <si>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</si>
  <si>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</si>
  <si>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</si>
  <si>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</si>
  <si>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</si>
  <si>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</si>
  <si>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</si>
  <si>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</si>
  <si>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</si>
  <si>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</si>
  <si>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</si>
  <si>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</si>
  <si>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</si>
  <si>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</si>
  <si>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</si>
  <si>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</si>
  <si>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</si>
  <si>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</si>
  <si>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</si>
  <si>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</si>
  <si>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</si>
  <si>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</si>
  <si>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</si>
  <si>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</si>
  <si>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</si>
  <si>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</si>
  <si>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</si>
  <si>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</si>
  <si>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</si>
  <si>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</si>
  <si>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</si>
  <si>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</si>
  <si>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</si>
  <si>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</si>
  <si>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</si>
  <si>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</si>
  <si>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</si>
  <si>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</si>
  <si>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</si>
  <si>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</si>
  <si>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</si>
  <si>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</si>
  <si>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</si>
  <si>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</si>
  <si>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</si>
  <si>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</si>
  <si>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</si>
  <si>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</si>
  <si>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</si>
  <si>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</si>
  <si>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</si>
  <si>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</si>
  <si>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</si>
  <si>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</si>
  <si>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</si>
  <si>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</si>
  <si>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</si>
  <si>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</si>
  <si>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</si>
  <si>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</si>
  <si>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</si>
  <si>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</si>
  <si>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</si>
  <si>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</si>
  <si>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</si>
  <si>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</si>
  <si>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</si>
  <si>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</si>
  <si>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</si>
  <si>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</si>
  <si>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</si>
  <si>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</si>
  <si>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</si>
  <si>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</si>
  <si>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</si>
  <si>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</si>
  <si>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</si>
  <si>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</si>
  <si>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</si>
  <si>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</si>
  <si>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</si>
  <si>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</si>
  <si>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</si>
  <si>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</si>
  <si>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</si>
  <si>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</si>
  <si>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</si>
  <si>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</si>
  <si>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</si>
  <si>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</si>
  <si>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</si>
  <si>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</si>
  <si>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</si>
  <si>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</si>
  <si>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</si>
  <si>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</si>
  <si>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</si>
  <si>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</si>
  <si>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</si>
  <si>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</si>
  <si>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</si>
  <si>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</si>
  <si>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</si>
  <si>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</si>
  <si>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</si>
  <si>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</si>
  <si>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</si>
  <si>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</si>
  <si>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</si>
  <si>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</si>
  <si>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</si>
  <si>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</si>
  <si>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</si>
  <si>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</si>
  <si>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</si>
  <si>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</si>
  <si>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</si>
  <si>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</si>
  <si>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</si>
  <si>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</si>
  <si>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</si>
  <si>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</si>
  <si>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</si>
  <si>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</si>
  <si>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</si>
  <si>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</si>
  <si>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</si>
  <si>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</si>
  <si>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</si>
  <si>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</si>
  <si>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</si>
  <si>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</si>
  <si>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</si>
  <si>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</si>
  <si>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</si>
  <si>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</si>
  <si>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</si>
  <si>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</si>
  <si>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</si>
  <si>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</si>
  <si>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</si>
  <si>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</si>
  <si>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</si>
  <si>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</si>
  <si>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</si>
  <si>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</si>
  <si>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</si>
  <si>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</si>
  <si>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</si>
  <si>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</si>
  <si>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</si>
  <si>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</si>
  <si>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</si>
  <si>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</si>
  <si>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</si>
  <si>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</si>
  <si>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</si>
  <si>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</si>
  <si>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</si>
  <si>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</si>
  <si>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</si>
  <si>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</si>
  <si>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</si>
  <si>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</si>
  <si>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</si>
  <si>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</si>
  <si>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</si>
  <si>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</si>
  <si>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</si>
  <si>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</si>
  <si>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</si>
  <si>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</si>
  <si>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</si>
  <si>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</si>
  <si>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</si>
  <si>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</si>
  <si>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</si>
  <si>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</si>
  <si>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</si>
  <si>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</si>
  <si>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</si>
  <si>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</si>
  <si>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</si>
  <si>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</si>
  <si>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</si>
  <si>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</si>
  <si>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</si>
  <si>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</si>
  <si>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</si>
  <si>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</si>
  <si>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</si>
  <si>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</si>
  <si>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</si>
  <si>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</si>
  <si>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</si>
  <si>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</si>
  <si>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</si>
  <si>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</si>
  <si>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</si>
  <si>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</si>
  <si>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</si>
  <si>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</si>
  <si>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</si>
  <si>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</si>
  <si>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</si>
  <si>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</si>
  <si>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</si>
  <si>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</si>
  <si>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</si>
  <si>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</si>
  <si>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</si>
  <si>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</si>
  <si>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</si>
  <si>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</si>
  <si>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</si>
  <si>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</si>
  <si>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</si>
  <si>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</si>
  <si>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</si>
  <si>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</si>
  <si>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</si>
  <si>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</si>
  <si>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</si>
  <si>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</si>
  <si>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</si>
  <si>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</si>
  <si>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</si>
  <si>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</si>
  <si>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</si>
  <si>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</si>
  <si>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</si>
  <si>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</si>
  <si>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</si>
  <si>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</si>
  <si>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</si>
  <si>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</si>
  <si>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</si>
  <si>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</si>
  <si>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</si>
  <si>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</si>
  <si>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</si>
  <si>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</si>
  <si>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</si>
  <si>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</si>
  <si>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</si>
  <si>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</si>
  <si>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</si>
  <si>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</si>
  <si>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</si>
  <si>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</si>
  <si>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</si>
  <si>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</si>
  <si>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</si>
  <si>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</si>
  <si>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</si>
  <si>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</si>
  <si>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</si>
  <si>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</si>
  <si>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</si>
  <si>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</si>
  <si>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</si>
  <si>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</si>
  <si>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</si>
  <si>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</si>
  <si>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</si>
  <si>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</si>
  <si>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</si>
  <si>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</si>
  <si>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</si>
  <si>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</si>
  <si>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</si>
  <si>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</si>
  <si>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</si>
  <si>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</si>
  <si>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</si>
  <si>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</si>
  <si>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</si>
  <si>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</si>
  <si>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</si>
  <si>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</si>
  <si>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</si>
  <si>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</si>
  <si>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</si>
  <si>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</si>
  <si>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</si>
  <si>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</si>
  <si>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</si>
  <si>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</si>
  <si>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</si>
  <si>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</si>
  <si>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</si>
  <si>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</si>
  <si>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</si>
  <si>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</si>
  <si>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</si>
  <si>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</si>
  <si>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</si>
  <si>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</si>
  <si>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</si>
  <si>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</si>
  <si>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</si>
  <si>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</si>
  <si>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</si>
  <si>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</si>
  <si>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</si>
  <si>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</si>
  <si>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</si>
  <si>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</si>
  <si>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</si>
  <si>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</si>
  <si>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</si>
  <si>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</si>
  <si>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</si>
  <si>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</si>
  <si>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</si>
  <si>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</si>
  <si>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</si>
  <si>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</si>
  <si>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</si>
  <si>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</si>
  <si>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</si>
  <si>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</si>
  <si>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</si>
  <si>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</si>
  <si>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</si>
  <si>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</si>
  <si>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</si>
  <si>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</si>
  <si>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</si>
  <si>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</si>
  <si>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</si>
  <si>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</si>
  <si>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</si>
  <si>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</si>
  <si>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</si>
  <si>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</si>
  <si>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</si>
  <si>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</si>
  <si>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</si>
  <si>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</si>
  <si>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</si>
  <si>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</si>
  <si>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</si>
  <si>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</si>
  <si>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</si>
  <si>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</si>
  <si>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</si>
  <si>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</si>
  <si>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</si>
  <si>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</si>
  <si>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</si>
  <si>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</si>
  <si>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</si>
  <si>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</si>
  <si>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</si>
  <si>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</si>
  <si>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</si>
  <si>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</si>
  <si>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</si>
  <si>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</si>
  <si>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</si>
  <si>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</si>
  <si>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</si>
  <si>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</si>
  <si>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</si>
  <si>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</si>
  <si>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</si>
  <si>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</si>
  <si>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</si>
  <si>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</si>
  <si>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</si>
  <si>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</si>
  <si>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</si>
  <si>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</si>
  <si>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</si>
  <si>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</si>
  <si>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</si>
  <si>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</si>
  <si>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</si>
  <si>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</si>
  <si>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</si>
  <si>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</si>
  <si>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</si>
  <si>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</si>
  <si>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</si>
  <si>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</si>
  <si>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</si>
  <si>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</si>
  <si>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</si>
  <si>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</si>
  <si>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</si>
  <si>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</si>
  <si>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</si>
  <si>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</si>
  <si>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</si>
  <si>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</si>
  <si>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</si>
  <si>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</si>
  <si>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</si>
  <si>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</si>
  <si>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</si>
  <si>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</si>
  <si>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</si>
  <si>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</si>
  <si>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</si>
  <si>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</si>
  <si>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</si>
  <si>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</si>
  <si>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</si>
  <si>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</si>
  <si>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</si>
  <si>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</si>
  <si>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</si>
  <si>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</si>
  <si>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</si>
  <si>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</si>
  <si>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</si>
  <si>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</si>
  <si>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</si>
  <si>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</si>
  <si>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</si>
  <si>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</si>
  <si>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</si>
  <si>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</si>
  <si>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</si>
  <si>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</si>
  <si>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</si>
  <si>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</si>
  <si>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</si>
  <si>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</si>
  <si>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</si>
  <si>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</si>
  <si>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</si>
  <si>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</si>
  <si>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</si>
  <si>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</si>
  <si>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</si>
  <si>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</si>
  <si>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</si>
  <si>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</si>
  <si>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</si>
  <si>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</si>
  <si>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</si>
  <si>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</si>
  <si>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</si>
  <si>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</si>
  <si>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</si>
  <si>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</si>
  <si>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</si>
  <si>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</si>
  <si>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</si>
  <si>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</si>
  <si>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</si>
  <si>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</si>
  <si>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</si>
  <si>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</si>
  <si>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</si>
  <si>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</si>
  <si>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</si>
  <si>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</si>
  <si>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</si>
  <si>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</si>
  <si>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</si>
  <si>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</si>
  <si>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</si>
  <si>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</si>
  <si>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</si>
  <si>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</si>
  <si>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</si>
  <si>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</si>
  <si>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</si>
  <si>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</si>
  <si>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</si>
  <si>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</si>
  <si>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</si>
  <si>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</si>
  <si>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</si>
  <si>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</si>
  <si>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</si>
  <si>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</si>
  <si>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</si>
  <si>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</si>
  <si>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</si>
  <si>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</si>
  <si>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</si>
  <si>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</si>
  <si>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</si>
  <si>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</si>
  <si>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</si>
  <si>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</si>
  <si>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</si>
  <si>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</si>
  <si>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</si>
  <si>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</si>
  <si>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</si>
  <si>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</si>
  <si>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</si>
  <si>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</si>
  <si>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</si>
  <si>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</si>
  <si>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</si>
  <si>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</si>
  <si>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</si>
  <si>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</si>
  <si>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</si>
  <si>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</si>
  <si>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</si>
  <si>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</si>
  <si>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</si>
  <si>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</si>
  <si>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</si>
  <si>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</si>
  <si>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</si>
  <si>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</si>
  <si>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</si>
  <si>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</si>
  <si>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</si>
  <si>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</si>
  <si>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</si>
  <si>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</si>
  <si>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</si>
  <si>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</si>
  <si>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</si>
  <si>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</si>
  <si>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</si>
  <si>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</si>
  <si>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</si>
  <si>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</si>
  <si>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</si>
  <si>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</si>
  <si>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</si>
  <si>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</si>
  <si>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</si>
  <si>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</si>
  <si>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</si>
  <si>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</si>
  <si>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</si>
  <si>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</si>
  <si>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</si>
  <si>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</si>
  <si>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</si>
  <si>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</si>
  <si>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</si>
  <si>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</si>
  <si>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</si>
  <si>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</si>
  <si>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</si>
  <si>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</si>
  <si>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</si>
  <si>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</si>
  <si>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</si>
  <si>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</si>
  <si>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</si>
  <si>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</si>
  <si>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</si>
  <si>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</si>
  <si>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</si>
  <si>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</si>
  <si>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</si>
  <si>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</si>
  <si>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</si>
  <si>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</si>
  <si>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</si>
  <si>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</si>
  <si>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</si>
  <si>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</si>
  <si>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</si>
  <si>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</si>
  <si>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</si>
  <si>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</si>
  <si>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</si>
  <si>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</si>
  <si>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</si>
  <si>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</si>
  <si>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</si>
  <si>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</si>
  <si>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</si>
  <si>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</si>
  <si>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</si>
  <si>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</si>
  <si>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</si>
  <si>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</si>
  <si>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</si>
  <si>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</si>
  <si>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</si>
  <si>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</si>
  <si>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</si>
  <si>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</si>
  <si>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</si>
  <si>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</si>
  <si>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</si>
  <si>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</si>
  <si>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</si>
  <si>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</si>
  <si>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</si>
  <si>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</si>
  <si>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</si>
  <si>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</si>
  <si>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</si>
  <si>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</si>
  <si>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</si>
  <si>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</si>
  <si>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</si>
  <si>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</si>
  <si>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</si>
  <si>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</si>
  <si>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</si>
  <si>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</si>
  <si>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</si>
  <si>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</si>
  <si>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</si>
  <si>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</si>
  <si>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</si>
  <si>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</si>
  <si>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</si>
  <si>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</si>
  <si>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</si>
  <si>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</si>
  <si>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</si>
  <si>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</si>
  <si>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</si>
  <si>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</si>
  <si>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</si>
  <si>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</si>
  <si>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</si>
  <si>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</si>
  <si>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</si>
  <si>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</si>
  <si>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</si>
  <si>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</si>
  <si>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</si>
  <si>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</si>
  <si>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</si>
  <si>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</si>
  <si>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</si>
  <si>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</si>
  <si>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</si>
  <si>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</si>
  <si>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</si>
  <si>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</si>
  <si>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</si>
  <si>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</si>
  <si>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</si>
  <si>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</si>
  <si>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</si>
  <si>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</si>
  <si>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</si>
  <si>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</si>
  <si>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</si>
  <si>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</si>
  <si>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</si>
  <si>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</si>
  <si>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</si>
  <si>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</si>
  <si>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</si>
  <si>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</si>
  <si>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</si>
  <si>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</si>
  <si>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</si>
  <si>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</si>
  <si>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</si>
  <si>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</si>
  <si>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</si>
  <si>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</si>
  <si>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</si>
  <si>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</si>
  <si>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</si>
  <si>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</si>
  <si>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</si>
  <si>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</si>
  <si>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</si>
  <si>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</si>
  <si>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</si>
  <si>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</si>
  <si>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</si>
  <si>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</si>
  <si>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</si>
  <si>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</si>
  <si>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</si>
  <si>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</si>
  <si>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</si>
  <si>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</si>
  <si>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</si>
  <si>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</si>
  <si>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</si>
  <si>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</si>
  <si>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</si>
  <si>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</si>
  <si>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</si>
  <si>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</si>
  <si>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</si>
  <si>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</si>
  <si>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</si>
  <si>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</si>
  <si>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</si>
  <si>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</si>
  <si>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</si>
  <si>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</si>
  <si>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</si>
  <si>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</si>
  <si>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</si>
  <si>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</si>
  <si>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</si>
  <si>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</si>
  <si>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</si>
  <si>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</si>
  <si>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</si>
  <si>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</si>
  <si>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</si>
  <si>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</si>
  <si>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</si>
  <si>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</si>
  <si>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</si>
  <si>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</si>
  <si>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</si>
  <si>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</si>
  <si>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</si>
  <si>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</si>
  <si>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</si>
  <si>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</si>
  <si>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</si>
  <si>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</si>
  <si>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</si>
  <si>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</si>
  <si>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</si>
  <si>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</si>
  <si>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</si>
  <si>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</si>
  <si>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</si>
  <si>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</si>
  <si>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</si>
  <si>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</si>
  <si>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</si>
  <si>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</si>
  <si>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</si>
  <si>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</si>
  <si>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</si>
  <si>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</si>
  <si>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</si>
  <si>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</si>
  <si>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</si>
  <si>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</si>
  <si>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</si>
  <si>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</si>
  <si>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</si>
  <si>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</si>
  <si>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</si>
  <si>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</si>
  <si>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</si>
  <si>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</si>
  <si>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</si>
  <si>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</si>
  <si>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</si>
  <si>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</si>
  <si>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</si>
  <si>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</si>
  <si>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</si>
  <si>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</si>
  <si>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</si>
  <si>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</si>
  <si>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</si>
  <si>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</si>
  <si>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</si>
  <si>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</si>
  <si>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</si>
  <si>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</si>
  <si>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</si>
  <si>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</si>
  <si>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</si>
  <si>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</si>
  <si>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</si>
  <si>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</si>
  <si>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</si>
  <si>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</si>
  <si>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</si>
  <si>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</si>
  <si>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</si>
  <si>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</si>
  <si>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</si>
  <si>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</si>
  <si>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</si>
  <si>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</si>
  <si>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</si>
  <si>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</si>
  <si>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</si>
  <si>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</si>
  <si>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</si>
  <si>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</si>
  <si>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</si>
  <si>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</si>
  <si>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</si>
  <si>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</si>
  <si>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</si>
  <si>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</si>
  <si>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</si>
  <si>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</si>
  <si>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</si>
  <si>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</si>
  <si>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</si>
  <si>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</si>
  <si>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</si>
  <si>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</si>
  <si>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</si>
  <si>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</si>
  <si>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</si>
  <si>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</si>
  <si>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</si>
  <si>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</si>
  <si>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</si>
  <si>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</si>
  <si>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</si>
  <si>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</si>
  <si>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</si>
  <si>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</si>
  <si>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</si>
  <si>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</si>
  <si>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</si>
  <si>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</si>
  <si>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</si>
  <si>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</si>
  <si>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</si>
  <si>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</si>
  <si>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</si>
  <si>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</si>
  <si>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</si>
  <si>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</si>
  <si>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</si>
  <si>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</si>
  <si>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</si>
  <si>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</si>
  <si>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</si>
  <si>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</si>
  <si>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</si>
  <si>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</si>
  <si>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</si>
  <si>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</si>
  <si>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</si>
  <si>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</si>
  <si>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</si>
  <si>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</si>
  <si>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</si>
  <si>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</si>
  <si>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</si>
  <si>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</si>
  <si>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</si>
  <si>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</si>
  <si>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</si>
  <si>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</si>
  <si>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</si>
  <si>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</si>
  <si>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</si>
  <si>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</si>
  <si>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</si>
  <si>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</si>
  <si>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</si>
  <si>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</si>
  <si>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</si>
  <si>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</si>
  <si>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</si>
  <si>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</si>
  <si>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</si>
  <si>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</si>
  <si>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</si>
  <si>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</si>
  <si>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</si>
  <si>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</si>
  <si>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</si>
  <si>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</si>
  <si>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</si>
  <si>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</si>
  <si>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</si>
  <si>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</si>
  <si>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</si>
  <si>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</si>
  <si>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</si>
  <si>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</si>
  <si>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</si>
  <si>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</si>
  <si>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</si>
  <si>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</si>
  <si>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</si>
  <si>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</si>
  <si>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</si>
  <si>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</si>
  <si>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</si>
  <si>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</si>
  <si>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</si>
  <si>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</si>
  <si>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</si>
  <si>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</si>
  <si>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</si>
  <si>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</si>
  <si>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</si>
  <si>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</si>
  <si>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</si>
  <si>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</si>
  <si>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</si>
  <si>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</si>
  <si>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</si>
  <si>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</si>
  <si>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</si>
  <si>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</si>
  <si>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</si>
  <si>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</si>
  <si>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</si>
  <si>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</si>
  <si>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</si>
  <si>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</si>
  <si>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</si>
  <si>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</si>
  <si>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</si>
  <si>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</si>
  <si>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</si>
  <si>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</si>
  <si>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</si>
  <si>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</si>
  <si>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</si>
  <si>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</si>
  <si>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</si>
  <si>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</si>
  <si>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</si>
  <si>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</si>
  <si>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</si>
  <si>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</si>
  <si>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</si>
  <si>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</si>
  <si>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</si>
  <si>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</si>
  <si>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</si>
  <si>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</si>
  <si>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</si>
  <si>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</si>
  <si>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</si>
  <si>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</si>
  <si>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</si>
  <si>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</si>
  <si>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</si>
  <si>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</si>
  <si>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</si>
  <si>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</si>
  <si>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</si>
  <si>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</si>
  <si>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</si>
  <si>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</si>
  <si>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</si>
  <si>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</si>
  <si>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</si>
  <si>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</si>
  <si>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</si>
  <si>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</si>
  <si>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</si>
  <si>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</si>
  <si>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</si>
  <si>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</si>
  <si>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</si>
  <si>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</si>
  <si>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</si>
  <si>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</si>
  <si>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</si>
  <si>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</si>
  <si>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</si>
  <si>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</si>
  <si>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</si>
  <si>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</si>
  <si>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</si>
  <si>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</si>
  <si>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</si>
  <si>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</si>
  <si>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</si>
  <si>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</si>
  <si>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</si>
  <si>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</si>
  <si>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</si>
  <si>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</si>
  <si>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</si>
  <si>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</si>
  <si>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</si>
  <si>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</si>
  <si>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</si>
  <si>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</si>
  <si>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</si>
  <si>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</si>
  <si>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</si>
  <si>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</si>
  <si>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</si>
  <si>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</si>
  <si>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</si>
  <si>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</si>
  <si>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</si>
  <si>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</si>
  <si>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</si>
  <si>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</si>
  <si>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</si>
  <si>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</si>
  <si>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</si>
  <si>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</si>
  <si>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</si>
  <si>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</si>
  <si>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</si>
  <si>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</si>
  <si>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</si>
  <si>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</si>
  <si>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</si>
  <si>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</si>
  <si>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</si>
  <si>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</si>
  <si>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</si>
  <si>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</si>
  <si>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</si>
  <si>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</si>
  <si>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</si>
  <si>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</si>
  <si>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</si>
  <si>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</si>
  <si>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</si>
  <si>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</si>
  <si>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</si>
  <si>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</si>
  <si>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</si>
  <si>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</si>
  <si>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</si>
  <si>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</si>
  <si>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</si>
  <si>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</si>
  <si>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</si>
  <si>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</si>
  <si>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</si>
  <si>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</si>
  <si>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</si>
  <si>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</si>
  <si>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</si>
  <si>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</si>
  <si>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</si>
  <si>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</si>
  <si>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</si>
  <si>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</si>
  <si>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</si>
  <si>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</si>
  <si>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</si>
  <si>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</si>
  <si>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</si>
  <si>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</si>
  <si>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</si>
  <si>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</si>
  <si>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</si>
  <si>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</si>
  <si>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</si>
  <si>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</si>
  <si>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</si>
  <si>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</si>
  <si>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</si>
  <si>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</si>
  <si>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</si>
  <si>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</si>
  <si>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</si>
  <si>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</si>
  <si>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</si>
  <si>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</si>
  <si>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</si>
  <si>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</si>
  <si>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</si>
  <si>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</si>
  <si>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</si>
  <si>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</si>
  <si>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</si>
  <si>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</si>
  <si>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</si>
  <si>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</si>
  <si>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</si>
  <si>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</si>
  <si>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</si>
  <si>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</si>
  <si>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</si>
  <si>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</si>
  <si>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</si>
  <si>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</si>
  <si>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</si>
  <si>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</si>
  <si>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</si>
  <si>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</si>
  <si>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</si>
  <si>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</si>
  <si>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</si>
  <si>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</si>
  <si>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</si>
  <si>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</si>
  <si>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</si>
  <si>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</si>
  <si>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</si>
  <si>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</si>
  <si>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</si>
  <si>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</si>
  <si>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</si>
  <si>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</si>
  <si>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</si>
  <si>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</si>
  <si>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</si>
  <si>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</si>
  <si>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</si>
  <si>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</si>
  <si>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</si>
  <si>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</si>
  <si>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</si>
  <si>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</si>
  <si>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</si>
  <si>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</si>
  <si>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</si>
  <si>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</si>
  <si>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</si>
  <si>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</si>
  <si>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</si>
  <si>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</si>
  <si>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</si>
  <si>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</si>
  <si>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</si>
  <si>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</si>
  <si>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</si>
  <si>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</si>
  <si>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</si>
  <si>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</si>
  <si>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</si>
  <si>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</si>
  <si>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</si>
  <si>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</si>
  <si>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</si>
  <si>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</si>
  <si>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</si>
  <si>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</si>
  <si>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</si>
  <si>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</si>
  <si>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</si>
  <si>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</si>
  <si>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</si>
  <si>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</si>
  <si>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</si>
  <si>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</si>
  <si>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</si>
  <si>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</si>
  <si>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</si>
  <si>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</si>
  <si>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</si>
  <si>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</si>
  <si>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</si>
  <si>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</si>
  <si>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</si>
  <si>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</si>
  <si>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</si>
  <si>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</si>
  <si>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</si>
  <si>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</si>
  <si>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</si>
  <si>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</si>
  <si>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</si>
  <si>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</si>
  <si>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</si>
  <si>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</si>
  <si>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</si>
  <si>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</si>
  <si>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</si>
  <si>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</si>
  <si>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</si>
  <si>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</si>
  <si>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</si>
  <si>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</si>
  <si>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</si>
  <si>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</si>
  <si>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</si>
  <si>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</si>
  <si>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</si>
  <si>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</si>
  <si>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</si>
  <si>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</si>
  <si>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</si>
  <si>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</si>
  <si>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</si>
  <si>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</si>
  <si>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</si>
  <si>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</si>
  <si>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</si>
  <si>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</si>
  <si>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</si>
  <si>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</si>
  <si>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</si>
  <si>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</si>
  <si>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</si>
  <si>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</si>
  <si>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</si>
  <si>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</si>
  <si>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</si>
  <si>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</si>
  <si>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</si>
  <si>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</si>
  <si>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</si>
  <si>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</si>
  <si>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</si>
  <si>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</si>
  <si>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</si>
  <si>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</si>
  <si>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</si>
  <si>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</si>
  <si>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</si>
  <si>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</si>
  <si>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</si>
  <si>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</si>
  <si>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</si>
  <si>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</si>
  <si>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</si>
  <si>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</si>
  <si>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</si>
  <si>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</si>
  <si>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</si>
  <si>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</si>
  <si>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</si>
  <si>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</si>
  <si>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</si>
  <si>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</si>
  <si>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</si>
  <si>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</si>
  <si>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</si>
  <si>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</si>
  <si>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</si>
  <si>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</si>
  <si>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</si>
  <si>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</si>
  <si>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</si>
  <si>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</si>
  <si>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</si>
  <si>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</si>
  <si>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</si>
  <si>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</si>
  <si>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</si>
  <si>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</si>
  <si>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</si>
  <si>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</si>
  <si>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</si>
  <si>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</si>
  <si>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</si>
  <si>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</si>
  <si>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</si>
  <si>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</si>
  <si>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</si>
  <si>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</si>
  <si>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</si>
  <si>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</si>
  <si>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</si>
  <si>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</si>
  <si>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</si>
  <si>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</si>
  <si>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</si>
  <si>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</si>
  <si>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</si>
  <si>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</si>
  <si>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</si>
  <si>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</si>
  <si>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</si>
  <si>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</si>
  <si>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</si>
  <si>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</si>
  <si>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</si>
  <si>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</si>
  <si>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</si>
  <si>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</si>
  <si>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</si>
  <si>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</si>
  <si>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</si>
  <si>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</si>
  <si>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</si>
  <si>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</si>
  <si>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</si>
  <si>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</si>
  <si>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</si>
  <si>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</si>
  <si>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</si>
  <si>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</si>
  <si>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</si>
  <si>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</si>
  <si>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</si>
  <si>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</si>
  <si>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</si>
  <si>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</si>
  <si>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</si>
  <si>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</si>
  <si>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</si>
  <si>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</si>
  <si>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</si>
  <si>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</si>
  <si>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</si>
  <si>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</si>
  <si>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</si>
  <si>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</si>
  <si>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</si>
  <si>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</si>
  <si>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</si>
  <si>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</si>
  <si>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</si>
  <si>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</si>
  <si>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</si>
  <si>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</si>
  <si>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</si>
  <si>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</si>
  <si>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</si>
  <si>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</si>
  <si>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</si>
  <si>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</si>
  <si>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</si>
  <si>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</si>
  <si>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</si>
  <si>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</si>
  <si>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</si>
  <si>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</si>
  <si>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</si>
  <si>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</si>
  <si>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</si>
  <si>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</si>
  <si>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</si>
  <si>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</si>
  <si>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</si>
  <si>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</si>
  <si>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</si>
  <si>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</si>
  <si>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</si>
  <si>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</si>
  <si>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</si>
  <si>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</si>
  <si>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</si>
  <si>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</si>
  <si>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</si>
  <si>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</si>
  <si>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</si>
  <si>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</si>
  <si>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</si>
  <si>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</si>
  <si>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</si>
  <si>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</si>
  <si>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</si>
  <si>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</si>
  <si>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</si>
  <si>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</si>
  <si>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</si>
  <si>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</si>
  <si>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</si>
  <si>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</si>
  <si>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</si>
  <si>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</si>
  <si>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</si>
  <si>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</si>
  <si>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</si>
  <si>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</si>
  <si>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</si>
  <si>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</si>
  <si>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</si>
  <si>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</si>
  <si>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</si>
  <si>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</si>
  <si>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</si>
  <si>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</si>
  <si>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</si>
  <si>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</si>
  <si>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</si>
  <si>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</si>
  <si>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</si>
  <si>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</si>
  <si>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</si>
  <si>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</si>
  <si>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</si>
  <si>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</si>
  <si>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</si>
  <si>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</si>
  <si>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</si>
  <si>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</si>
  <si>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</si>
  <si>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</si>
  <si>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</si>
  <si>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</si>
  <si>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</si>
  <si>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</si>
  <si>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</si>
  <si>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</si>
  <si>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</si>
  <si>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</si>
  <si>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</si>
  <si>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</si>
  <si>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</si>
  <si>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</si>
  <si>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</si>
  <si>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</si>
  <si>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</si>
  <si>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</si>
  <si>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</si>
  <si>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</si>
  <si>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</si>
  <si>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</si>
  <si>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</si>
  <si>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</si>
  <si>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</si>
  <si>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</si>
  <si>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</si>
  <si>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</si>
  <si>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</si>
  <si>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</si>
  <si>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</si>
  <si>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</si>
  <si>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</si>
  <si>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</si>
  <si>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</si>
  <si>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</si>
  <si>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</si>
  <si>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</si>
  <si>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</si>
  <si>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</si>
  <si>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</si>
  <si>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</si>
  <si>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</si>
  <si>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</si>
  <si>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</si>
  <si>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</si>
  <si>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</si>
  <si>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</si>
  <si>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</si>
  <si>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</si>
  <si>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</si>
  <si>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</si>
  <si>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</si>
  <si>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</si>
  <si>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</si>
  <si>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</si>
  <si>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</si>
  <si>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</si>
  <si>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</si>
  <si>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</si>
  <si>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</si>
  <si>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</si>
  <si>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</si>
  <si>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</si>
  <si>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</si>
  <si>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</si>
  <si>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</si>
  <si>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</si>
  <si>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</si>
  <si>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</si>
  <si>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</si>
  <si>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</si>
  <si>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</si>
  <si>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</si>
  <si>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</si>
  <si>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</si>
  <si>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</si>
  <si>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</si>
  <si>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</si>
  <si>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</si>
  <si>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</si>
  <si>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</si>
  <si>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</si>
  <si>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</si>
  <si>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</si>
  <si>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</si>
  <si>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</si>
  <si>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</si>
  <si>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</si>
  <si>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</si>
  <si>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</si>
  <si>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</si>
  <si>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</si>
  <si>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</si>
  <si>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</si>
  <si>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</si>
  <si>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</si>
  <si>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</si>
  <si>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</si>
  <si>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</si>
  <si>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</si>
  <si>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</si>
  <si>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</si>
  <si>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</si>
  <si>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</si>
  <si>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</si>
  <si>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</si>
  <si>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</si>
  <si>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</si>
  <si>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</si>
  <si>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</si>
  <si>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</si>
  <si>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</si>
  <si>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</si>
  <si>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</si>
  <si>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</si>
  <si>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</si>
  <si>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</si>
  <si>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</si>
  <si>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</si>
  <si>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</si>
  <si>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</si>
  <si>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</si>
  <si>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</si>
  <si>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</si>
  <si>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</si>
  <si>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</si>
  <si>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</si>
  <si>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</si>
  <si>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</si>
  <si>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</si>
  <si>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</si>
  <si>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</si>
  <si>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</si>
  <si>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</si>
  <si>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</si>
  <si>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</si>
  <si>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</si>
  <si>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</si>
  <si>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</si>
  <si>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</si>
  <si>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</si>
  <si>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</si>
  <si>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</si>
  <si>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</si>
  <si>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</si>
  <si>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</si>
  <si>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</si>
  <si>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</si>
  <si>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</si>
  <si>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</si>
  <si>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</si>
  <si>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</si>
  <si>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</si>
  <si>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</si>
  <si>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</si>
  <si>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</si>
  <si>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</si>
  <si>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</si>
  <si>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</si>
  <si>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</si>
  <si>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</si>
  <si>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</si>
  <si>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</si>
  <si>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</si>
  <si>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</si>
  <si>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</si>
  <si>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</si>
  <si>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</si>
  <si>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</si>
  <si>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</si>
  <si>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</si>
  <si>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</si>
  <si>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</si>
  <si>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</si>
  <si>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</si>
  <si>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</si>
  <si>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</si>
  <si>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</si>
  <si>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</si>
  <si>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</si>
  <si>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</si>
  <si>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</si>
  <si>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</si>
  <si>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</si>
  <si>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</si>
  <si>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</si>
  <si>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</si>
  <si>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</si>
  <si>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</si>
  <si>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</si>
  <si>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</si>
  <si>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</si>
  <si>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</si>
  <si>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</si>
  <si>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</si>
  <si>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</si>
  <si>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</si>
  <si>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</si>
  <si>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</si>
  <si>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</si>
  <si>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</si>
  <si>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</si>
  <si>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</si>
  <si>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</si>
  <si>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</si>
  <si>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</si>
  <si>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</si>
  <si>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</si>
  <si>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</si>
  <si>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</si>
  <si>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</si>
  <si>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</si>
  <si>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</si>
  <si>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</si>
  <si>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</si>
  <si>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</si>
  <si>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</si>
  <si>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</si>
  <si>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</si>
  <si>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</si>
  <si>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</si>
  <si>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</si>
  <si>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</si>
  <si>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</si>
  <si>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</si>
  <si>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</si>
  <si>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</si>
  <si>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</si>
  <si>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</si>
  <si>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</si>
  <si>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</si>
  <si>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</si>
  <si>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</si>
  <si>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</si>
  <si>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</si>
  <si>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</si>
  <si>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</si>
  <si>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</si>
  <si>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</si>
  <si>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</si>
  <si>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</si>
  <si>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</si>
  <si>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</si>
  <si>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</si>
  <si>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</si>
  <si>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</si>
  <si>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</si>
  <si>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</si>
  <si>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</si>
  <si>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</si>
  <si>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</si>
  <si>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</si>
  <si>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</si>
  <si>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</si>
  <si>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</si>
  <si>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</si>
  <si>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</si>
  <si>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</si>
  <si>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</si>
  <si>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</si>
  <si>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</si>
  <si>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</si>
  <si>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</si>
  <si>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</si>
  <si>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</si>
  <si>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</si>
  <si>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</si>
  <si>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</si>
  <si>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</si>
  <si>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</si>
  <si>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</si>
  <si>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</si>
  <si>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</si>
  <si>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</si>
  <si>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</si>
  <si>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</si>
  <si>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</si>
  <si>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</si>
  <si>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</si>
  <si>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</si>
  <si>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</si>
  <si>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</si>
  <si>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</si>
  <si>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</si>
  <si>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</si>
  <si>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</si>
  <si>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</si>
  <si>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</si>
  <si>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</si>
  <si>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</si>
  <si>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</si>
  <si>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</si>
  <si>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</si>
  <si>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</si>
  <si>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</si>
  <si>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</si>
  <si>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</si>
  <si>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</si>
  <si>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</si>
  <si>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</si>
  <si>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</si>
  <si>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</si>
  <si>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</si>
  <si>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</si>
  <si>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</si>
  <si>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</si>
  <si>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</si>
  <si>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</si>
  <si>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</si>
  <si>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</si>
  <si>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</si>
  <si>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</si>
  <si>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</si>
  <si>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</si>
  <si>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</si>
  <si>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</si>
  <si>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</si>
  <si>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</si>
  <si>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</si>
  <si>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</si>
  <si>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</si>
  <si>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</si>
  <si>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</si>
  <si>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</si>
  <si>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</si>
  <si>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</si>
  <si>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</si>
  <si>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</si>
  <si>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</si>
  <si>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</si>
  <si>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</si>
  <si>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</si>
  <si>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</si>
  <si>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</si>
  <si>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</si>
  <si>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</si>
  <si>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</si>
  <si>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</si>
  <si>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</si>
  <si>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</si>
  <si>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</si>
  <si>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</si>
  <si>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</si>
  <si>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</si>
  <si>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</si>
  <si>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</si>
  <si>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</si>
  <si>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</si>
  <si>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</si>
  <si>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</si>
  <si>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</si>
  <si>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</si>
  <si>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</si>
  <si>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</si>
  <si>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</si>
  <si>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</si>
  <si>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</si>
  <si>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</si>
  <si>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</si>
  <si>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</si>
  <si>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</si>
  <si>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</si>
  <si>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</si>
  <si>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</si>
  <si>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</si>
  <si>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</si>
  <si>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</si>
  <si>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</si>
  <si>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</si>
  <si>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</si>
  <si>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</si>
  <si>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</si>
  <si>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</si>
  <si>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</si>
  <si>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</si>
  <si>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</si>
  <si>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</si>
  <si>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</si>
  <si>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</si>
  <si>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</si>
  <si>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</si>
  <si>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</si>
  <si>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</si>
  <si>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</si>
  <si>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</si>
  <si>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</si>
  <si>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</si>
  <si>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</si>
  <si>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</si>
  <si>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</si>
  <si>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</si>
  <si>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</si>
  <si>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</si>
  <si>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</si>
  <si>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</si>
  <si>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</si>
  <si>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</si>
  <si>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</si>
  <si>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</si>
  <si>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</si>
  <si>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</si>
  <si>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</si>
  <si>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</si>
  <si>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</si>
  <si>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</si>
  <si>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</si>
  <si>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</si>
  <si>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</si>
  <si>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</si>
  <si>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</si>
  <si>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</si>
  <si>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</si>
  <si>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</si>
  <si>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</si>
  <si>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</si>
  <si>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</si>
  <si>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</si>
  <si>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</si>
  <si>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</si>
  <si>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</si>
  <si>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</si>
  <si>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</si>
  <si>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</si>
  <si>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</si>
  <si>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</si>
  <si>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</si>
  <si>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</si>
  <si>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</si>
  <si>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</si>
  <si>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</si>
  <si>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</si>
  <si>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</si>
  <si>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</si>
  <si>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</si>
  <si>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</si>
  <si>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</si>
  <si>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</si>
  <si>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</si>
  <si>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</si>
  <si>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</si>
  <si>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</si>
  <si>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</si>
  <si>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</si>
  <si>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</si>
  <si>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</si>
  <si>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</si>
  <si>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</si>
  <si>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</si>
  <si>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</si>
  <si>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</si>
  <si>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</si>
  <si>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</si>
  <si>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</si>
  <si>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</si>
  <si>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</si>
  <si>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</si>
  <si>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</si>
  <si>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</si>
  <si>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</si>
  <si>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</si>
  <si>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</si>
  <si>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</si>
  <si>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</si>
  <si>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</si>
  <si>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</si>
  <si>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</si>
  <si>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</si>
  <si>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</si>
  <si>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</si>
  <si>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</si>
  <si>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</si>
  <si>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</si>
  <si>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</si>
  <si>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</si>
  <si>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</si>
  <si>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</si>
  <si>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</si>
  <si>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</si>
  <si>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</si>
  <si>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</si>
  <si>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</si>
  <si>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</si>
  <si>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</si>
  <si>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</si>
  <si>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</si>
  <si>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</si>
  <si>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</si>
  <si>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</si>
  <si>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</si>
  <si>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</si>
  <si>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</si>
  <si>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</si>
  <si>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</si>
  <si>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</si>
  <si>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</si>
  <si>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</si>
  <si>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</si>
  <si>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</si>
  <si>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</si>
  <si>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</si>
  <si>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</si>
  <si>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</si>
  <si>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</si>
  <si>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</si>
  <si>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</si>
  <si>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</si>
  <si>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</si>
  <si>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</si>
  <si>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</si>
  <si>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</si>
  <si>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</si>
  <si>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</si>
  <si>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</si>
  <si>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</si>
  <si>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</si>
  <si>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</si>
  <si>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</si>
  <si>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</si>
  <si>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</si>
  <si>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</si>
  <si>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</si>
  <si>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</si>
  <si>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</si>
  <si>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</si>
  <si>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</si>
  <si>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</si>
  <si>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</si>
  <si>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</si>
  <si>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</si>
  <si>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</si>
  <si>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</si>
  <si>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</si>
  <si>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</si>
  <si>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</si>
  <si>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</si>
  <si>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</si>
  <si>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</si>
  <si>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</si>
  <si>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</si>
  <si>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</si>
  <si>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</si>
  <si>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</si>
  <si>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</si>
  <si>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</si>
  <si>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</si>
  <si>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</si>
  <si>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</si>
  <si>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</si>
  <si>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</si>
  <si>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</si>
  <si>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</si>
  <si>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</si>
  <si>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</si>
  <si>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</si>
  <si>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</si>
  <si>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</si>
  <si>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</si>
  <si>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</si>
  <si>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</si>
  <si>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</si>
  <si>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</si>
  <si>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</si>
  <si>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</si>
  <si>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</si>
  <si>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</si>
  <si>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</si>
  <si>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</si>
  <si>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</si>
  <si>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</si>
  <si>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</si>
  <si>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</si>
  <si>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</si>
  <si>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</si>
  <si>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</si>
  <si>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</si>
  <si>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</si>
  <si>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</si>
  <si>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</si>
  <si>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</si>
  <si>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</si>
  <si>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</si>
  <si>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</si>
  <si>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</si>
  <si>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</si>
  <si>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</si>
  <si>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</si>
  <si>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</si>
  <si>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</si>
  <si>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</si>
  <si>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</si>
  <si>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</si>
  <si>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</si>
  <si>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</si>
  <si>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</si>
  <si>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</si>
  <si>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</si>
  <si>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</si>
  <si>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</si>
  <si>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</si>
  <si>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</si>
  <si>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</si>
  <si>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</si>
  <si>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</si>
  <si>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</si>
  <si>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</si>
  <si>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</si>
  <si>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</si>
  <si>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</si>
  <si>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</si>
  <si>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</si>
  <si>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</si>
  <si>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</si>
  <si>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</si>
  <si>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</si>
  <si>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</si>
  <si>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</si>
  <si>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</si>
  <si>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</si>
  <si>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</si>
  <si>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</si>
  <si>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</si>
  <si>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</si>
  <si>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</si>
  <si>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</si>
  <si>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</si>
  <si>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</si>
  <si>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</si>
  <si>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</si>
  <si>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</si>
  <si>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</si>
  <si>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</si>
  <si>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</si>
  <si>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</si>
  <si>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</si>
  <si>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</si>
  <si>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</si>
  <si>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</si>
  <si>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</si>
  <si>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</si>
  <si>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</si>
  <si>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</si>
  <si>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</si>
  <si>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</si>
  <si>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</si>
  <si>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</si>
  <si>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</si>
  <si>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</si>
  <si>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</si>
  <si>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</si>
  <si>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</si>
  <si>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</si>
  <si>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</si>
  <si>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</si>
  <si>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</si>
  <si>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</si>
  <si>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</si>
  <si>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</si>
  <si>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</si>
  <si>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</si>
  <si>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</si>
  <si>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</si>
  <si>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</si>
  <si>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</si>
  <si>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</si>
  <si>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</si>
  <si>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</si>
  <si>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</si>
  <si>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</si>
  <si>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</si>
  <si>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</si>
  <si>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</si>
  <si>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</si>
  <si>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</si>
  <si>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</si>
  <si>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</si>
  <si>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</si>
  <si>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</si>
  <si>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</si>
  <si>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</si>
  <si>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</si>
  <si>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</si>
  <si>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</si>
  <si>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</si>
  <si>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</si>
  <si>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</si>
  <si>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</si>
  <si>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</si>
  <si>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</si>
  <si>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</si>
  <si>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</si>
  <si>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</si>
  <si>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</si>
  <si>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</si>
  <si>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</si>
  <si>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</si>
  <si>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</si>
  <si>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</si>
  <si>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</si>
  <si>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</si>
  <si>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</si>
  <si>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</si>
  <si>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</si>
  <si>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</si>
  <si>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</si>
  <si>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</si>
  <si>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</si>
  <si>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</si>
  <si>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</si>
  <si>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</si>
  <si>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</si>
  <si>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</si>
  <si>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</si>
  <si>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</si>
  <si>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</si>
  <si>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</si>
  <si>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</si>
  <si>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</si>
  <si>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</si>
  <si>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</si>
  <si>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</si>
  <si>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</si>
  <si>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</si>
  <si>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</si>
  <si>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</si>
  <si>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</si>
  <si>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</si>
  <si>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</si>
  <si>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</si>
  <si>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</si>
  <si>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</si>
  <si>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</si>
  <si>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</si>
  <si>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</si>
  <si>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</si>
  <si>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</si>
  <si>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</si>
  <si>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</si>
  <si>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</si>
  <si>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</si>
  <si>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</si>
  <si>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</si>
  <si>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</si>
  <si>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</si>
  <si>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</si>
  <si>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</si>
  <si>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</si>
  <si>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</si>
  <si>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</si>
  <si>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</si>
  <si>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</si>
  <si>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</si>
  <si>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</si>
  <si>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</si>
  <si>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</si>
  <si>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</si>
  <si>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</si>
  <si>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</si>
  <si>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</si>
  <si>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</si>
  <si>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</si>
  <si>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</si>
  <si>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</si>
  <si>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</si>
  <si>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</si>
  <si>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</si>
  <si>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</si>
  <si>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</si>
  <si>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</si>
  <si>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</si>
  <si>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</si>
  <si>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</si>
  <si>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</si>
  <si>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</si>
  <si>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</si>
  <si>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</si>
  <si>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</si>
  <si>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</si>
  <si>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</si>
  <si>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</si>
  <si>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</si>
  <si>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</si>
  <si>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</si>
  <si>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</si>
  <si>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</si>
  <si>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</si>
  <si>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</si>
  <si>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</si>
  <si>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</si>
  <si>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</si>
  <si>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</si>
  <si>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</si>
  <si>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</si>
  <si>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</si>
  <si>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</si>
  <si>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</si>
  <si>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</si>
  <si>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</si>
  <si>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</si>
  <si>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</si>
  <si>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</si>
  <si>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</si>
  <si>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</si>
  <si>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</si>
  <si>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</si>
  <si>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</si>
  <si>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</si>
  <si>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</si>
  <si>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</si>
  <si>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</si>
  <si>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</si>
  <si>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</si>
  <si>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</si>
  <si>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</si>
  <si>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</si>
  <si>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</si>
  <si>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</si>
  <si>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</si>
  <si>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</si>
  <si>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</si>
  <si>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</si>
  <si>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</si>
  <si>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</si>
  <si>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</si>
  <si>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</si>
  <si>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</si>
  <si>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</si>
  <si>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</si>
  <si>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</si>
  <si>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</si>
  <si>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</si>
  <si>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</si>
  <si>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</si>
  <si>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</si>
  <si>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</si>
  <si>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</si>
  <si>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</si>
  <si>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</si>
  <si>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</si>
  <si>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</si>
  <si>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</si>
  <si>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</si>
  <si>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</si>
  <si>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</si>
  <si>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</si>
  <si>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</si>
  <si>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</si>
  <si>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</si>
  <si>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</si>
  <si>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</si>
  <si>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</si>
  <si>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</si>
  <si>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</si>
  <si>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</si>
  <si>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</si>
  <si>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</si>
  <si>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</si>
  <si>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</si>
  <si>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</si>
  <si>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</si>
  <si>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</si>
  <si>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</si>
  <si>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</si>
  <si>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</si>
  <si>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</si>
  <si>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</si>
  <si>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</si>
  <si>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</si>
  <si>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</si>
  <si>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</si>
  <si>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</si>
  <si>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</si>
  <si>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</si>
  <si>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</si>
  <si>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</si>
  <si>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</si>
  <si>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</si>
  <si>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</si>
  <si>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</si>
  <si>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</si>
  <si>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</si>
  <si>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</si>
  <si>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</si>
  <si>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</si>
  <si>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</si>
  <si>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</si>
  <si>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</si>
  <si>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</si>
  <si>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</si>
  <si>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</si>
  <si>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</si>
  <si>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</si>
  <si>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</si>
  <si>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</si>
  <si>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</si>
  <si>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</si>
  <si>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</si>
  <si>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</si>
  <si>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</si>
  <si>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</si>
  <si>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</si>
  <si>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</si>
  <si>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</si>
  <si>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</si>
  <si>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</si>
  <si>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</si>
  <si>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</si>
  <si>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</si>
  <si>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</si>
  <si>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</si>
  <si>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</si>
  <si>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</si>
  <si>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</si>
  <si>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</si>
  <si>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</si>
  <si>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</si>
  <si>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</si>
  <si>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</si>
  <si>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</si>
  <si>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</si>
  <si>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</si>
  <si>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</si>
  <si>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</si>
  <si>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</si>
  <si>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</si>
  <si>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</si>
  <si>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</si>
  <si>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</si>
  <si>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</si>
  <si>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</si>
  <si>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</si>
  <si>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</si>
  <si>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</si>
  <si>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</si>
  <si>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</si>
  <si>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</si>
  <si>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</si>
  <si>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</si>
  <si>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</si>
  <si>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</si>
  <si>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</si>
  <si>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</si>
  <si>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</si>
  <si>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</si>
  <si>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</si>
  <si>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</si>
  <si>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</si>
  <si>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</si>
  <si>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</si>
  <si>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</si>
  <si>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</si>
  <si>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</si>
  <si>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</si>
  <si>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</si>
  <si>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</si>
  <si>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</si>
  <si>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</si>
  <si>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</si>
  <si>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</si>
  <si>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</si>
  <si>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</si>
  <si>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</si>
  <si>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</si>
  <si>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</si>
  <si>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</si>
  <si>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</si>
  <si>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</si>
  <si>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</si>
  <si>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</si>
  <si>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</si>
  <si>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</si>
  <si>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</si>
  <si>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</si>
  <si>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</si>
  <si>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</si>
  <si>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</si>
  <si>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</si>
  <si>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</si>
  <si>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</si>
  <si>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</si>
  <si>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</si>
  <si>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</si>
  <si>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</si>
  <si>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</si>
  <si>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</si>
  <si>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</si>
  <si>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</si>
  <si>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</si>
  <si>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</si>
  <si>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</si>
  <si>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</si>
  <si>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</si>
  <si>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</si>
  <si>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</si>
  <si>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</si>
  <si>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</si>
  <si>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</si>
  <si>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</si>
  <si>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</si>
  <si>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</si>
  <si>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</si>
  <si>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</si>
  <si>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</si>
  <si>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</si>
  <si>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</si>
  <si>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</si>
  <si>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</si>
  <si>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</si>
  <si>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</si>
  <si>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</si>
  <si>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</si>
  <si>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</si>
  <si>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</si>
  <si>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</si>
  <si>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</si>
  <si>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</si>
  <si>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</si>
  <si>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</si>
  <si>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</si>
  <si>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</si>
  <si>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</si>
  <si>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</si>
  <si>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</si>
  <si>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</si>
  <si>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</si>
  <si>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</si>
  <si>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</si>
  <si>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</si>
  <si>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</si>
  <si>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</si>
  <si>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</si>
  <si>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</si>
  <si>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</si>
  <si>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</si>
  <si>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</si>
  <si>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</si>
  <si>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</si>
  <si>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</si>
  <si>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</si>
  <si>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</si>
  <si>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</si>
  <si>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</si>
  <si>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</si>
  <si>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</si>
  <si>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</si>
  <si>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</si>
  <si>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</si>
  <si>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</si>
  <si>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</si>
  <si>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</si>
  <si>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</si>
  <si>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</si>
  <si>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</si>
  <si>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</si>
  <si>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</si>
  <si>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</si>
  <si>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</si>
  <si>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</si>
  <si>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</si>
  <si>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</si>
  <si>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</si>
  <si>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</si>
  <si>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</si>
  <si>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</si>
  <si>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</si>
  <si>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</si>
  <si>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</si>
  <si>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</si>
  <si>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</si>
  <si>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</si>
  <si>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</si>
  <si>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</si>
  <si>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</si>
  <si>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</si>
  <si>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</si>
  <si>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</si>
  <si>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</si>
  <si>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</si>
  <si>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</si>
  <si>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</si>
  <si>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</si>
  <si>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</si>
  <si>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</si>
  <si>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</si>
  <si>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</si>
  <si>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</si>
  <si>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</si>
  <si>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</si>
  <si>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</si>
  <si>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</si>
  <si>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</si>
  <si>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</si>
  <si>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</si>
  <si>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</si>
  <si>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</si>
  <si>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</si>
  <si>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</si>
  <si>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</si>
  <si>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</si>
  <si>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</si>
  <si>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</si>
  <si>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</si>
  <si>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</si>
  <si>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</si>
  <si>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</si>
  <si>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</si>
  <si>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</si>
  <si>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</si>
  <si>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</si>
  <si>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</si>
  <si>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</si>
  <si>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</si>
  <si>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</si>
  <si>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</si>
  <si>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</si>
  <si>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</si>
  <si>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</si>
  <si>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</si>
  <si>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</si>
  <si>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</si>
  <si>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</si>
  <si>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</si>
  <si>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</si>
  <si>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</si>
  <si>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</si>
  <si>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</si>
  <si>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</si>
  <si>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</si>
  <si>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</si>
  <si>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</si>
  <si>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</si>
  <si>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</si>
  <si>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</si>
  <si>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</si>
  <si>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</si>
  <si>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</si>
  <si>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</si>
  <si>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</si>
  <si>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</si>
  <si>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</si>
  <si>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</si>
  <si>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</si>
  <si>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</si>
  <si>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</si>
  <si>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</si>
  <si>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</si>
  <si>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</si>
  <si>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</si>
  <si>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</si>
  <si>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</si>
  <si>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</si>
  <si>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</si>
  <si>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</si>
  <si>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</si>
  <si>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</si>
  <si>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</si>
  <si>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</si>
  <si>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</si>
  <si>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</si>
  <si>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</si>
  <si>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</si>
  <si>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</si>
  <si>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</si>
  <si>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</si>
  <si>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</si>
  <si>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</si>
  <si>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</si>
  <si>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</si>
  <si>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</si>
  <si>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</si>
  <si>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</si>
  <si>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</si>
  <si>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</si>
  <si>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</si>
  <si>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</si>
  <si>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</si>
  <si>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</si>
  <si>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</si>
  <si>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</si>
  <si>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</si>
  <si>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</si>
  <si>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</si>
  <si>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</si>
  <si>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</si>
  <si>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</si>
  <si>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</si>
  <si>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</si>
  <si>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</si>
  <si>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</si>
  <si>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</si>
  <si>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</si>
  <si>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</si>
  <si>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</si>
  <si>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</si>
  <si>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</si>
  <si>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</si>
  <si>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</si>
  <si>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</si>
  <si>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</si>
  <si>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</si>
  <si>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</si>
  <si>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</si>
  <si>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</si>
  <si>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</si>
  <si>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</si>
  <si>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</si>
  <si>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</si>
  <si>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</si>
  <si>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</si>
  <si>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</si>
  <si>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</si>
  <si>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</si>
  <si>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</si>
  <si>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</si>
  <si>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</si>
  <si>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</si>
  <si>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</si>
  <si>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</si>
  <si>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</si>
  <si>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</si>
  <si>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</si>
  <si>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</si>
  <si>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</si>
  <si>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</si>
  <si>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</si>
  <si>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</si>
  <si>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</si>
  <si>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</si>
  <si>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</si>
  <si>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</si>
  <si>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</si>
  <si>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</si>
  <si>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</si>
  <si>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</si>
  <si>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</si>
  <si>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</si>
  <si>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</si>
  <si>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</si>
  <si>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</si>
  <si>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</si>
  <si>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</si>
  <si>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</si>
  <si>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</si>
  <si>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</si>
  <si>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</si>
  <si>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</si>
  <si>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</si>
  <si>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</si>
  <si>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</si>
  <si>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</si>
  <si>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</si>
  <si>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</si>
  <si>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</si>
  <si>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</si>
  <si>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</si>
  <si>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</si>
  <si>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</si>
  <si>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</si>
  <si>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</si>
  <si>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</si>
  <si>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</si>
  <si>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</si>
  <si>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</si>
  <si>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</si>
  <si>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</si>
  <si>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</si>
  <si>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</si>
  <si>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</si>
  <si>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</si>
  <si>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</si>
  <si>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</si>
  <si>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</si>
  <si>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</si>
  <si>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</si>
  <si>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</si>
  <si>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</si>
  <si>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</si>
  <si>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</si>
  <si>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</si>
  <si>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</si>
  <si>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</si>
  <si>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</si>
  <si>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</si>
  <si>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</si>
  <si>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</si>
  <si>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</si>
  <si>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</si>
  <si>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</si>
  <si>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</si>
  <si>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</si>
  <si>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</si>
  <si>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</si>
  <si>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</si>
  <si>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</si>
  <si>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</si>
  <si>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</si>
  <si>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</si>
  <si>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</si>
  <si>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</si>
  <si>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</si>
  <si>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</si>
  <si>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</si>
  <si>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</si>
  <si>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</si>
  <si>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</si>
  <si>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</si>
  <si>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</si>
  <si>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</si>
  <si>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</si>
  <si>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</si>
  <si>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</si>
  <si>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</si>
  <si>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</si>
  <si>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</si>
  <si>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</si>
  <si>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</si>
  <si>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</si>
  <si>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</si>
  <si>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</si>
  <si>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</si>
  <si>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</si>
  <si>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</si>
  <si>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</si>
  <si>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</si>
  <si>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</si>
  <si>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</si>
  <si>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</si>
  <si>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</si>
  <si>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</si>
  <si>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</si>
  <si>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</si>
  <si>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</si>
  <si>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</si>
  <si>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</si>
  <si>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</si>
  <si>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</si>
  <si>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</si>
  <si>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</si>
  <si>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</si>
  <si>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</si>
  <si>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</si>
  <si>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</si>
  <si>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</si>
  <si>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</si>
  <si>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</si>
  <si>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</si>
  <si>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</si>
  <si>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</si>
  <si>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</si>
  <si>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</si>
  <si>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</si>
  <si>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</si>
  <si>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</si>
  <si>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</si>
  <si>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</si>
  <si>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</si>
  <si>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</si>
  <si>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</si>
  <si>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</si>
  <si>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</si>
  <si>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</si>
  <si>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</si>
  <si>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</si>
  <si>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</si>
  <si>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</si>
  <si>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</si>
  <si>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</si>
  <si>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</si>
  <si>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</si>
  <si>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</si>
  <si>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</si>
  <si>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</si>
  <si>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</si>
  <si>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</si>
  <si>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</si>
  <si>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</si>
  <si>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</si>
  <si>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</si>
  <si>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</si>
  <si>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</si>
  <si>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</si>
  <si>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</si>
  <si>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</si>
  <si>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</si>
  <si>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</si>
  <si>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</si>
  <si>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</si>
  <si>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</si>
  <si>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</si>
  <si>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</si>
  <si>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</si>
  <si>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</si>
  <si>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</si>
  <si>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</si>
  <si>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</si>
  <si>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</si>
  <si>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</si>
  <si>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</si>
  <si>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</si>
  <si>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</si>
  <si>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</si>
  <si>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</si>
  <si>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</si>
  <si>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</si>
  <si>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</si>
  <si>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</si>
  <si>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</si>
  <si>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</si>
  <si>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</si>
  <si>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</si>
  <si>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</si>
  <si>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</si>
  <si>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</si>
  <si>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</si>
  <si>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</si>
  <si>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</si>
  <si>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</si>
  <si>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</si>
  <si>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</si>
  <si>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</si>
  <si>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</si>
  <si>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</si>
  <si>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</si>
  <si>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</si>
  <si>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</si>
  <si>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</si>
  <si>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</si>
  <si>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</si>
  <si>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</si>
  <si>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</si>
  <si>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</si>
  <si>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</si>
  <si>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</si>
  <si>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</si>
  <si>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</si>
  <si>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</si>
  <si>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</si>
  <si>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</si>
  <si>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</si>
  <si>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</si>
  <si>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</si>
  <si>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</si>
  <si>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</si>
  <si>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</si>
  <si>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</si>
  <si>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</si>
  <si>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</si>
  <si>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</si>
  <si>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</si>
  <si>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</si>
  <si>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</si>
  <si>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</si>
  <si>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</si>
  <si>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</si>
  <si>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</si>
  <si>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</si>
  <si>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</si>
  <si>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</si>
  <si>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</si>
  <si>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</si>
  <si>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</si>
  <si>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</si>
  <si>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</si>
  <si>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</si>
  <si>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</si>
  <si>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</si>
  <si>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</si>
  <si>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</si>
  <si>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</si>
  <si>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</si>
  <si>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</si>
  <si>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</si>
  <si>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</si>
  <si>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</si>
  <si>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</si>
  <si>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</si>
  <si>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</si>
  <si>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</si>
  <si>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</si>
  <si>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</si>
  <si>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</si>
  <si>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</si>
  <si>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</si>
  <si>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</si>
  <si>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</si>
  <si>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</si>
  <si>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</si>
  <si>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</si>
  <si>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</si>
  <si>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</si>
  <si>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</si>
  <si>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</si>
  <si>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</si>
  <si>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</si>
  <si>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</si>
  <si>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</si>
  <si>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</si>
  <si>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</si>
  <si>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</si>
  <si>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</si>
  <si>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</si>
  <si>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</si>
  <si>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</si>
  <si>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</si>
  <si>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</si>
  <si>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</si>
  <si>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</si>
  <si>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</si>
  <si>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</si>
  <si>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</si>
  <si>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</si>
  <si>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</si>
  <si>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</si>
  <si>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</si>
  <si>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</si>
  <si>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</si>
  <si>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</si>
  <si>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</si>
  <si>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</si>
  <si>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</si>
  <si>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</si>
  <si>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</si>
  <si>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</si>
  <si>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</si>
  <si>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</si>
  <si>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</si>
  <si>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</si>
  <si>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</si>
  <si>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</si>
  <si>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</si>
  <si>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</si>
  <si>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</si>
  <si>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</si>
  <si>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</si>
  <si>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</si>
  <si>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</si>
  <si>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</si>
  <si>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</si>
  <si>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</si>
  <si>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</si>
  <si>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</si>
  <si>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</si>
  <si>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</si>
  <si>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</si>
  <si>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</si>
  <si>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</si>
  <si>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</si>
  <si>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</si>
  <si>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</si>
  <si>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</si>
  <si>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</si>
  <si>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</si>
  <si>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</si>
  <si>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</si>
  <si>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</si>
  <si>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</si>
  <si>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</si>
  <si>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</si>
  <si>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</si>
  <si>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</si>
  <si>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</si>
  <si>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</si>
  <si>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</si>
  <si>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</si>
  <si>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</si>
  <si>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</si>
  <si>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</si>
  <si>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</si>
  <si>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</si>
  <si>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</si>
  <si>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</si>
  <si>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</si>
  <si>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</si>
  <si>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</si>
  <si>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</si>
  <si>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</si>
  <si>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</si>
  <si>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</si>
  <si>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</si>
  <si>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</si>
  <si>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</si>
  <si>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</si>
  <si>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</si>
  <si>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</si>
  <si>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</si>
  <si>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</si>
  <si>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</si>
  <si>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</si>
  <si>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</si>
  <si>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</si>
  <si>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</si>
  <si>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</si>
  <si>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</si>
  <si>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</si>
  <si>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</si>
  <si>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</si>
  <si>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</si>
  <si>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</si>
  <si>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</si>
  <si>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</si>
  <si>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</si>
  <si>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</si>
  <si>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</si>
  <si>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</si>
  <si>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</si>
  <si>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</si>
  <si>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</si>
  <si>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</si>
  <si>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</si>
  <si>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</si>
  <si>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</si>
  <si>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</si>
  <si>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</si>
  <si>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</si>
  <si>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</si>
  <si>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</si>
  <si>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</si>
  <si>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</si>
  <si>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</si>
  <si>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</si>
  <si>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</si>
  <si>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</si>
  <si>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</si>
  <si>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</si>
  <si>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</si>
  <si>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</si>
  <si>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</si>
  <si>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</si>
  <si>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</si>
  <si>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</si>
  <si>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</si>
  <si>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</si>
  <si>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</si>
  <si>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</si>
  <si>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</si>
  <si>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</si>
  <si>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</si>
  <si>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</si>
  <si>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</si>
  <si>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</si>
  <si>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</si>
  <si>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</si>
  <si>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</si>
  <si>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</si>
  <si>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</si>
  <si>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</si>
  <si>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</si>
  <si>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</si>
  <si>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</si>
  <si>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</si>
  <si>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</si>
  <si>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</si>
  <si>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</si>
  <si>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</si>
  <si>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</si>
  <si>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</si>
  <si>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</si>
  <si>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</si>
  <si>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</si>
  <si>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</si>
  <si>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</si>
  <si>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</si>
  <si>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</si>
  <si>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</si>
  <si>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</si>
  <si>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</si>
  <si>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</si>
  <si>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</si>
  <si>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</si>
  <si>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</si>
  <si>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</si>
  <si>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</si>
  <si>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</si>
  <si>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</si>
  <si>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</si>
  <si>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</si>
  <si>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</si>
  <si>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</si>
  <si>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</si>
  <si>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</si>
  <si>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</si>
  <si>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</si>
  <si>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</si>
  <si>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</si>
  <si>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</si>
  <si>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</si>
  <si>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</si>
  <si>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</si>
  <si>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</si>
  <si>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</si>
  <si>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</si>
  <si>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</si>
  <si>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</si>
  <si>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</si>
  <si>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</si>
  <si>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</si>
  <si>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</si>
  <si>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</si>
  <si>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</si>
  <si>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</si>
  <si>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</si>
  <si>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</si>
  <si>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</si>
  <si>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</si>
  <si>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</si>
  <si>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</si>
  <si>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</si>
  <si>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</si>
  <si>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</si>
  <si>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</si>
  <si>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</si>
  <si>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</si>
  <si>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</si>
  <si>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</si>
  <si>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</si>
  <si>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</si>
  <si>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</si>
  <si>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</si>
  <si>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</si>
  <si>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</si>
  <si>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</si>
  <si>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</si>
  <si>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</si>
  <si>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</si>
  <si>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</si>
  <si>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</si>
  <si>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</si>
  <si>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</si>
  <si>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</si>
  <si>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</si>
  <si>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</si>
  <si>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</si>
  <si>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</si>
  <si>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</si>
  <si>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</si>
  <si>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</si>
  <si>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</si>
  <si>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</si>
  <si>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</si>
  <si>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</si>
  <si>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</si>
  <si>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</si>
  <si>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</si>
  <si>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</si>
  <si>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</si>
  <si>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</si>
  <si>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</si>
  <si>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</si>
  <si>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</si>
  <si>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</si>
  <si>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</si>
  <si>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</si>
  <si>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</si>
  <si>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</si>
  <si>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</si>
  <si>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</si>
  <si>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</si>
  <si>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</si>
  <si>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</si>
  <si>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</si>
  <si>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</si>
  <si>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</si>
  <si>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</si>
  <si>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</si>
  <si>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</si>
  <si>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</si>
  <si>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</si>
  <si>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</si>
  <si>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</si>
  <si>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</si>
  <si>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</si>
  <si>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</si>
  <si>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</si>
  <si>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</si>
  <si>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</si>
  <si>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</si>
  <si>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</si>
  <si>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</si>
  <si>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</si>
  <si>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</si>
  <si>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</si>
  <si>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</si>
  <si>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</si>
  <si>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</si>
  <si>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</si>
  <si>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</si>
  <si>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</si>
  <si>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</si>
  <si>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</si>
  <si>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</si>
  <si>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</si>
  <si>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</si>
  <si>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</si>
  <si>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</si>
  <si>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</si>
  <si>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</si>
  <si>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</si>
  <si>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</si>
  <si>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</si>
  <si>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</si>
  <si>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</si>
  <si>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</si>
  <si>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</si>
  <si>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</si>
  <si>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</si>
  <si>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</si>
  <si>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</si>
  <si>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</si>
  <si>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</si>
  <si>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</si>
  <si>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</si>
  <si>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</si>
  <si>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</si>
  <si>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</si>
  <si>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</si>
  <si>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</si>
  <si>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</si>
  <si>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</si>
  <si>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</si>
  <si>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</si>
  <si>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</si>
  <si>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</si>
  <si>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</si>
  <si>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</si>
  <si>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</si>
  <si>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</si>
  <si>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</si>
  <si>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</si>
  <si>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</si>
  <si>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</si>
  <si>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</si>
  <si>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</si>
  <si>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</si>
  <si>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</si>
  <si>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</si>
  <si>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</si>
  <si>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</si>
  <si>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</si>
  <si>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</si>
  <si>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</si>
  <si>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</si>
  <si>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</si>
  <si>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</si>
  <si>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</si>
  <si>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</si>
  <si>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</si>
  <si>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</si>
  <si>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</si>
  <si>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</si>
  <si>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</si>
  <si>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</si>
  <si>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</si>
  <si>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</si>
  <si>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</si>
  <si>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</si>
  <si>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</si>
  <si>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</si>
  <si>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</si>
  <si>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</si>
  <si>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</si>
  <si>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</si>
  <si>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</si>
  <si>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</si>
  <si>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</si>
  <si>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</si>
  <si>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</si>
  <si>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</si>
  <si>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</si>
  <si>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</si>
  <si>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</si>
  <si>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</si>
  <si>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</si>
  <si>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</si>
  <si>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</si>
  <si>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</si>
  <si>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</si>
  <si>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</si>
  <si>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</si>
  <si>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</si>
  <si>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</si>
  <si>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</si>
  <si>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</si>
  <si>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</si>
  <si>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</si>
  <si>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</si>
  <si>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</si>
  <si>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</si>
  <si>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</si>
  <si>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</si>
  <si>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</si>
  <si>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</si>
  <si>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</si>
  <si>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</si>
  <si>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</si>
  <si>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</si>
  <si>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</si>
  <si>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</si>
  <si>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</si>
  <si>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</si>
  <si>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</si>
  <si>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</si>
  <si>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</si>
  <si>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</si>
  <si>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</si>
  <si>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</si>
  <si>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</si>
  <si>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</si>
  <si>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</si>
  <si>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</si>
  <si>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</si>
  <si>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</si>
  <si>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</si>
  <si>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</si>
  <si>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</si>
  <si>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</si>
  <si>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</si>
  <si>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</si>
  <si>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</si>
  <si>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</si>
  <si>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</si>
  <si>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</si>
  <si>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</si>
  <si>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</si>
  <si>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</si>
  <si>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</si>
  <si>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</si>
  <si>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</si>
  <si>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</si>
  <si>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</si>
  <si>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</si>
  <si>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</si>
  <si>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</si>
  <si>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</si>
  <si>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</si>
  <si>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</si>
  <si>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</si>
  <si>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</si>
  <si>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</si>
  <si>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</si>
  <si>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</si>
  <si>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</si>
  <si>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</si>
  <si>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</si>
  <si>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</si>
  <si>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</si>
  <si>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</si>
  <si>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</si>
  <si>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</si>
  <si>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</si>
  <si>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</si>
  <si>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</si>
  <si>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</si>
  <si>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</si>
  <si>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</si>
  <si>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</si>
  <si>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</si>
  <si>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</si>
  <si>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</si>
  <si>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</si>
  <si>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</si>
  <si>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</si>
  <si>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</si>
  <si>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</si>
  <si>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</si>
  <si>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</si>
  <si>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</si>
  <si>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</si>
  <si>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</si>
  <si>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</si>
  <si>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</si>
  <si>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</si>
  <si>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</si>
  <si>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</si>
  <si>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</si>
  <si>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</si>
  <si>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</si>
  <si>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</si>
  <si>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</si>
  <si>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</si>
  <si>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</si>
  <si>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</si>
  <si>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</si>
  <si>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</si>
  <si>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</si>
  <si>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</si>
  <si>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</si>
  <si>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</si>
  <si>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</si>
  <si>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</si>
  <si>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</si>
  <si>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</si>
  <si>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</si>
  <si>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</si>
  <si>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</si>
  <si>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</si>
  <si>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</si>
  <si>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</si>
  <si>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</si>
  <si>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</si>
  <si>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</si>
  <si>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</si>
  <si>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</si>
  <si>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</si>
  <si>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</si>
  <si>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</si>
  <si>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</si>
  <si>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</si>
  <si>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</si>
  <si>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</si>
  <si>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</si>
  <si>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</si>
  <si>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</si>
  <si>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</si>
  <si>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</si>
  <si>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</si>
  <si>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</si>
  <si>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</si>
  <si>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</si>
  <si>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</si>
  <si>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</si>
  <si>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</si>
  <si>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</si>
  <si>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</si>
  <si>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</si>
  <si>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</si>
  <si>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</si>
  <si>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</si>
  <si>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</si>
  <si>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</si>
  <si>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</si>
  <si>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</si>
  <si>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</si>
  <si>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</si>
  <si>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</si>
  <si>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</si>
  <si>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</si>
  <si>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</si>
  <si>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</si>
  <si>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</si>
  <si>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</si>
  <si>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</si>
  <si>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</si>
  <si>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</si>
  <si>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</si>
  <si>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</si>
  <si>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</si>
  <si>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</si>
  <si>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</si>
  <si>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</si>
  <si>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</si>
  <si>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</si>
  <si>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</si>
  <si>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</si>
  <si>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</si>
  <si>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</si>
  <si>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</si>
  <si>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</si>
  <si>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</si>
  <si>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</si>
  <si>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</si>
  <si>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</si>
  <si>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</si>
  <si>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</si>
  <si>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</si>
  <si>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</si>
  <si>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</si>
  <si>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</si>
  <si>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</si>
  <si>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</si>
  <si>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</si>
  <si>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</si>
  <si>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</si>
  <si>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</si>
  <si>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</si>
  <si>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</si>
  <si>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</si>
  <si>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</si>
  <si>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</si>
  <si>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</si>
  <si>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</si>
  <si>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</si>
  <si>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</si>
  <si>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</si>
  <si>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</si>
  <si>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</si>
  <si>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</si>
  <si>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</si>
  <si>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</si>
  <si>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</si>
  <si>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</si>
  <si>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</si>
  <si>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</si>
  <si>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</si>
  <si>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</si>
  <si>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</si>
  <si>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</si>
  <si>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</si>
  <si>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</si>
  <si>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</si>
  <si>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</si>
  <si>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</si>
  <si>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</si>
  <si>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</si>
  <si>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</si>
  <si>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</si>
  <si>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</si>
  <si>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</si>
  <si>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</si>
  <si>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</si>
  <si>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</si>
  <si>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</si>
  <si>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</si>
  <si>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</si>
  <si>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</si>
  <si>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</si>
  <si>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</si>
  <si>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</si>
  <si>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</si>
  <si>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</si>
  <si>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</si>
  <si>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</si>
  <si>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</si>
  <si>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</si>
  <si>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</si>
  <si>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</si>
  <si>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</si>
  <si>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</si>
  <si>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</si>
  <si>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</si>
  <si>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</si>
  <si>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</si>
  <si>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</si>
  <si>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</si>
  <si>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</si>
  <si>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</si>
  <si>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</si>
  <si>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</si>
  <si>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</si>
  <si>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</si>
  <si>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</si>
  <si>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</si>
  <si>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</si>
  <si>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</si>
  <si>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</si>
  <si>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</si>
  <si>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</si>
  <si>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</si>
  <si>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</si>
  <si>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</si>
  <si>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</si>
  <si>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</si>
  <si>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</si>
  <si>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</si>
  <si>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</si>
  <si>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</si>
  <si>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</si>
  <si>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</si>
  <si>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</si>
  <si>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</si>
  <si>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</si>
  <si>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</si>
  <si>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</si>
  <si>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</si>
  <si>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</si>
  <si>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</si>
  <si>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</si>
  <si>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</si>
  <si>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</si>
  <si>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</si>
  <si>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</si>
  <si>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</si>
  <si>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</si>
  <si>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</si>
  <si>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</si>
  <si>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</si>
  <si>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</si>
  <si>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</si>
  <si>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</si>
  <si>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</si>
  <si>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</si>
  <si>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</si>
  <si>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</si>
  <si>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</si>
  <si>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</si>
  <si>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</si>
  <si>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</si>
  <si>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</si>
  <si>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</si>
  <si>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</si>
  <si>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</si>
  <si>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</si>
  <si>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</si>
  <si>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</si>
  <si>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</si>
  <si>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</si>
  <si>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</si>
  <si>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</si>
  <si>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</si>
  <si>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</si>
  <si>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</si>
  <si>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</si>
  <si>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</si>
  <si>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</si>
  <si>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</si>
  <si>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</si>
  <si>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</si>
  <si>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</si>
  <si>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</si>
  <si>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</si>
  <si>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</si>
  <si>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</si>
  <si>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</si>
  <si>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</si>
  <si>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</si>
  <si>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</si>
  <si>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</si>
  <si>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</si>
  <si>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</si>
  <si>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</si>
  <si>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</si>
  <si>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</si>
  <si>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</si>
  <si>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</si>
  <si>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</si>
  <si>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</si>
  <si>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</si>
  <si>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</si>
  <si>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</si>
  <si>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</si>
  <si>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</si>
  <si>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</si>
  <si>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</si>
  <si>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</si>
  <si>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</si>
  <si>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</si>
  <si>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</si>
  <si>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</si>
  <si>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</si>
  <si>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</si>
  <si>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</si>
  <si>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</si>
  <si>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</si>
  <si>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</si>
  <si>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</si>
  <si>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</si>
  <si>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</si>
  <si>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</si>
  <si>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</si>
  <si>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</si>
  <si>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</si>
  <si>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</si>
  <si>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</si>
  <si>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</si>
  <si>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</si>
  <si>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</si>
  <si>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</si>
  <si>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</si>
  <si>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</si>
  <si>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</si>
  <si>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</si>
  <si>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</si>
  <si>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</si>
  <si>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</si>
  <si>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</si>
  <si>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</si>
  <si>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</si>
  <si>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</si>
  <si>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</si>
  <si>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</si>
  <si>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</si>
  <si>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</si>
  <si>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</si>
  <si>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</si>
  <si>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</si>
  <si>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</si>
  <si>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</si>
  <si>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</si>
  <si>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</si>
  <si>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</si>
  <si>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</si>
  <si>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</si>
  <si>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</si>
  <si>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</si>
  <si>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</si>
  <si>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</si>
  <si>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</si>
  <si>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</si>
  <si>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</si>
  <si>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</si>
  <si>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</si>
  <si>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</si>
  <si>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</si>
  <si>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</si>
  <si>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</si>
  <si>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</si>
  <si>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</si>
  <si>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</si>
  <si>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</si>
  <si>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</si>
  <si>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</si>
  <si>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</si>
  <si>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</si>
  <si>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</si>
  <si>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</si>
  <si>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</si>
  <si>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</si>
  <si>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</si>
  <si>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</si>
  <si>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</si>
  <si>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</si>
  <si>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</si>
  <si>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</si>
  <si>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</si>
  <si>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</si>
  <si>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</si>
  <si>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</si>
  <si>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</si>
  <si>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</si>
  <si>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</si>
  <si>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</si>
  <si>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</si>
  <si>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</si>
  <si>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</si>
  <si>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</si>
  <si>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</si>
  <si>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</si>
  <si>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</si>
  <si>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</si>
  <si>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</si>
  <si>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</si>
  <si>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</si>
  <si>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</si>
  <si>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</si>
  <si>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</si>
  <si>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</si>
  <si>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</si>
  <si>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</si>
  <si>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</si>
  <si>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</si>
  <si>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</si>
  <si>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</si>
  <si>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</si>
  <si>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</si>
  <si>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</si>
  <si>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</si>
  <si>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</si>
  <si>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</si>
  <si>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</si>
  <si>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</si>
  <si>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</si>
  <si>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</si>
  <si>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</si>
  <si>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</si>
  <si>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</si>
  <si>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</si>
  <si>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</si>
  <si>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</si>
  <si>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</si>
  <si>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</si>
  <si>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</si>
  <si>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</si>
  <si>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</si>
  <si>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</si>
  <si>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</si>
  <si>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</si>
  <si>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</si>
  <si>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</si>
  <si>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</si>
  <si>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</si>
  <si>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</si>
  <si>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</si>
  <si>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</si>
  <si>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</si>
  <si>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</si>
  <si>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</si>
  <si>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</si>
  <si>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</si>
  <si>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</si>
  <si>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</si>
  <si>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</si>
  <si>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</si>
  <si>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</si>
  <si>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</si>
  <si>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</si>
  <si>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</si>
  <si>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</si>
  <si>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</si>
  <si>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</si>
  <si>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</si>
  <si>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</si>
  <si>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</si>
  <si>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</si>
  <si>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</si>
  <si>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</si>
  <si>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</si>
  <si>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</si>
  <si>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</si>
  <si>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</si>
  <si>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</si>
  <si>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</si>
  <si>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</si>
  <si>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</si>
  <si>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</si>
  <si>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</si>
  <si>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</si>
  <si>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</si>
  <si>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</si>
  <si>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</si>
  <si>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</si>
  <si>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</si>
  <si>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</si>
  <si>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</si>
  <si>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</si>
  <si>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</si>
  <si>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</si>
  <si>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</si>
  <si>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</si>
  <si>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</si>
  <si>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</si>
  <si>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</si>
  <si>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</si>
  <si>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</si>
  <si>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</si>
  <si>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</si>
  <si>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</si>
  <si>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</si>
  <si>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</si>
  <si>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</si>
  <si>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</si>
  <si>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</si>
  <si>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</si>
  <si>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</si>
  <si>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</si>
  <si>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</si>
  <si>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</si>
  <si>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</si>
  <si>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</si>
  <si>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</si>
  <si>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</si>
  <si>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</si>
  <si>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</si>
  <si>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</si>
  <si>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</si>
  <si>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</si>
  <si>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</si>
  <si>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</si>
  <si>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</si>
  <si>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</si>
  <si>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</si>
  <si>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</si>
  <si>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</si>
  <si>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</si>
  <si>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</si>
  <si>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</si>
  <si>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</si>
  <si>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</si>
  <si>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</si>
  <si>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</si>
  <si>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</si>
  <si>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</si>
  <si>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</si>
  <si>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</si>
  <si>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</si>
  <si>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</si>
  <si>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</si>
  <si>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</si>
  <si>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</si>
  <si>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</si>
  <si>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</si>
  <si>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</si>
  <si>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</si>
  <si>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</si>
  <si>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</si>
  <si>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</si>
  <si>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</si>
  <si>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</si>
  <si>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</si>
  <si>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</si>
  <si>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</si>
  <si>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</si>
  <si>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</si>
  <si>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</si>
  <si>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</si>
  <si>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</si>
  <si>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</si>
  <si>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</si>
  <si>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</si>
  <si>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</si>
  <si>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</si>
  <si>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</si>
  <si>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</si>
  <si>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</si>
  <si>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</si>
  <si>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</si>
  <si>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</si>
  <si>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</si>
  <si>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</si>
  <si>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</si>
  <si>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</si>
  <si>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</si>
  <si>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</si>
  <si>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</si>
  <si>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</si>
  <si>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</si>
  <si>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</si>
  <si>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</si>
  <si>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</si>
  <si>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</si>
  <si>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</si>
  <si>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</si>
  <si>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</si>
  <si>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</si>
  <si>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</si>
  <si>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</si>
  <si>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</si>
  <si>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</si>
  <si>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</si>
  <si>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</si>
  <si>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</si>
  <si>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</si>
  <si>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</si>
  <si>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</si>
  <si>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</si>
  <si>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</si>
  <si>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</si>
  <si>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</si>
  <si>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</si>
  <si>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</si>
  <si>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</si>
  <si>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</si>
  <si>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</si>
  <si>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</si>
  <si>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</si>
  <si>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</si>
  <si>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</si>
  <si>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</si>
  <si>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</si>
  <si>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</si>
  <si>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</si>
  <si>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</si>
  <si>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</si>
  <si>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</si>
  <si>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</si>
  <si>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</si>
  <si>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</si>
  <si>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</si>
  <si>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</si>
  <si>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</si>
  <si>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</si>
  <si>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</si>
  <si>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</si>
  <si>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</si>
  <si>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</si>
  <si>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</si>
  <si>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</si>
  <si>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</si>
  <si>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</si>
  <si>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</si>
  <si>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</si>
  <si>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</si>
  <si>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</si>
  <si>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</si>
  <si>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</si>
  <si>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</si>
  <si>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</si>
  <si>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</si>
  <si>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</si>
  <si>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</si>
  <si>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</si>
  <si>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</si>
  <si>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</si>
  <si>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</si>
  <si>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</si>
  <si>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</si>
  <si>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</si>
  <si>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</si>
  <si>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</si>
  <si>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</si>
  <si>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</si>
  <si>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</si>
  <si>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</si>
  <si>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</si>
  <si>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</si>
  <si>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</si>
  <si>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</si>
  <si>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</si>
  <si>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</si>
  <si>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</si>
  <si>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</si>
  <si>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</si>
  <si>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</si>
  <si>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</si>
  <si>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</si>
  <si>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</si>
  <si>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</si>
  <si>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</si>
  <si>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</si>
  <si>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</si>
  <si>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</si>
  <si>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</si>
  <si>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</si>
  <si>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</si>
  <si>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</si>
  <si>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</si>
  <si>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</si>
  <si>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</si>
  <si>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</si>
  <si>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</si>
  <si>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</si>
  <si>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</si>
  <si>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</si>
  <si>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</si>
  <si>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</si>
  <si>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</si>
  <si>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</si>
  <si>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</si>
  <si>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</si>
  <si>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</si>
  <si>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</si>
  <si>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</si>
  <si>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</si>
  <si>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</si>
  <si>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</si>
  <si>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</si>
  <si>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</si>
  <si>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</si>
  <si>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</si>
  <si>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</si>
  <si>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</si>
  <si>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</si>
  <si>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</si>
  <si>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</si>
  <si>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</si>
  <si>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</si>
  <si>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</si>
  <si>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</si>
  <si>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</si>
  <si>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</si>
  <si>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</si>
  <si>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</si>
  <si>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</si>
  <si>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</si>
  <si>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</si>
  <si>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</si>
  <si>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</si>
  <si>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</si>
  <si>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</si>
  <si>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</si>
  <si>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</si>
  <si>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</si>
  <si>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</si>
  <si>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</si>
  <si>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</si>
  <si>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</si>
  <si>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</si>
  <si>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</si>
  <si>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</si>
  <si>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</si>
  <si>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</si>
  <si>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</si>
  <si>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</si>
  <si>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</si>
  <si>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</si>
  <si>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</si>
  <si>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</si>
  <si>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</si>
  <si>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</si>
  <si>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</si>
  <si>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</si>
  <si>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</si>
  <si>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</si>
  <si>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</si>
  <si>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</si>
  <si>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</si>
  <si>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</si>
  <si>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</si>
  <si>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</si>
  <si>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</si>
  <si>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</si>
  <si>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</si>
  <si>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</si>
  <si>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</si>
  <si>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</si>
  <si>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</si>
  <si>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</si>
  <si>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</si>
  <si>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</si>
  <si>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</si>
  <si>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</si>
  <si>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</si>
  <si>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</si>
  <si>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</si>
  <si>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</si>
  <si>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</si>
  <si>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</si>
  <si>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</si>
  <si>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</si>
  <si>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</si>
  <si>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</si>
  <si>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</si>
  <si>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</si>
  <si>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</si>
  <si>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</si>
  <si>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</si>
  <si>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</si>
  <si>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</si>
  <si>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</si>
  <si>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</si>
  <si>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</si>
  <si>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</si>
  <si>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</si>
  <si>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</si>
  <si>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</si>
  <si>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</si>
  <si>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</si>
  <si>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</si>
  <si>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</si>
  <si>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</si>
  <si>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</si>
  <si>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</si>
  <si>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</si>
  <si>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</si>
  <si>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</si>
  <si>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</si>
  <si>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</si>
  <si>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</si>
  <si>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</si>
  <si>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</si>
  <si>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</si>
  <si>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</si>
  <si>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</si>
  <si>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</si>
  <si>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</si>
  <si>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</si>
  <si>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</si>
  <si>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</si>
  <si>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</si>
  <si>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</si>
  <si>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</si>
  <si>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</si>
  <si>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</si>
  <si>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</si>
  <si>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</si>
  <si>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</si>
  <si>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</si>
  <si>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</si>
  <si>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</si>
  <si>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</si>
  <si>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</si>
  <si>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</si>
  <si>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</si>
  <si>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</si>
  <si>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</si>
  <si>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</si>
  <si>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</si>
  <si>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</si>
  <si>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</si>
  <si>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</si>
  <si>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</si>
  <si>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</si>
  <si>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</si>
  <si>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</si>
  <si>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</si>
  <si>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</si>
  <si>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</si>
  <si>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</si>
  <si>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</si>
  <si>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</si>
  <si>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</si>
  <si>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</si>
  <si>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</si>
  <si>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</si>
  <si>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</si>
  <si>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</si>
  <si>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</si>
  <si>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</si>
  <si>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</si>
  <si>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</si>
  <si>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</si>
  <si>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</si>
  <si>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</si>
  <si>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</si>
  <si>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</si>
  <si>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</si>
  <si>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</si>
  <si>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</si>
  <si>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</si>
  <si>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</si>
  <si>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</si>
  <si>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</si>
  <si>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</si>
  <si>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</si>
  <si>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</si>
  <si>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</si>
  <si>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</si>
  <si>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</si>
  <si>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</si>
  <si>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</si>
  <si>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</si>
  <si>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</si>
  <si>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</si>
  <si>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</si>
  <si>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</si>
  <si>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</si>
  <si>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</si>
  <si>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</si>
  <si>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</si>
  <si>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</si>
  <si>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</si>
  <si>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</si>
  <si>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</si>
  <si>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</si>
  <si>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</si>
  <si>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</si>
  <si>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</si>
  <si>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</si>
  <si>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</si>
  <si>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</si>
  <si>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</si>
  <si>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</si>
  <si>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</si>
  <si>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</si>
  <si>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</si>
  <si>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</si>
  <si>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</si>
  <si>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</si>
  <si>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</si>
  <si>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</si>
  <si>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</si>
  <si>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</si>
  <si>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</si>
  <si>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</si>
  <si>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</si>
  <si>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</si>
  <si>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</si>
  <si>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</si>
  <si>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</si>
  <si>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</si>
  <si>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</si>
  <si>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</si>
  <si>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</si>
  <si>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</si>
  <si>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</si>
  <si>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</si>
  <si>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</si>
  <si>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</si>
  <si>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</si>
  <si>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</si>
  <si>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</si>
  <si>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</si>
  <si>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</si>
  <si>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</si>
  <si>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</si>
  <si>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</si>
  <si>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</si>
  <si>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</si>
  <si>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</si>
  <si>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</si>
  <si>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</si>
  <si>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</si>
  <si>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</si>
  <si>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</si>
  <si>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</si>
  <si>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</si>
  <si>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</si>
  <si>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</si>
  <si>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</si>
  <si>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</si>
  <si>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</si>
  <si>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</si>
  <si>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</si>
  <si>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</si>
  <si>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</si>
  <si>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</si>
  <si>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</si>
  <si>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</si>
  <si>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</si>
  <si>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</si>
  <si>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</si>
  <si>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</si>
  <si>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</si>
  <si>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</si>
  <si>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</si>
  <si>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</si>
  <si>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</si>
  <si>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</si>
  <si>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</si>
  <si>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</si>
  <si>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</si>
  <si>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</si>
  <si>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</si>
  <si>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</si>
  <si>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</si>
  <si>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</si>
  <si>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</si>
  <si>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</si>
  <si>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</si>
  <si>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</si>
  <si>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</si>
  <si>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</si>
  <si>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</si>
  <si>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</si>
  <si>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</si>
  <si>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</si>
  <si>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</si>
  <si>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</si>
  <si>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</si>
  <si>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</si>
  <si>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</si>
  <si>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</si>
  <si>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</si>
  <si>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</si>
  <si>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</si>
  <si>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</si>
  <si>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</si>
  <si>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</si>
  <si>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</si>
  <si>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</si>
  <si>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</si>
  <si>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</si>
  <si>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</si>
  <si>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</si>
  <si>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</si>
  <si>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</si>
  <si>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</si>
  <si>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</si>
  <si>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</si>
  <si>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</si>
  <si>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</si>
  <si>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</si>
  <si>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</si>
  <si>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</si>
  <si>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</si>
  <si>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</si>
  <si>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</si>
  <si>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</si>
  <si>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</si>
  <si>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</si>
  <si>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</si>
  <si>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</si>
  <si>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</si>
  <si>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</si>
  <si>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</si>
  <si>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</si>
  <si>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</si>
  <si>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</si>
  <si>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</si>
  <si>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</si>
  <si>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</si>
  <si>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</si>
  <si>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</si>
  <si>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</si>
  <si>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</si>
  <si>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</si>
  <si>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</si>
  <si>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</si>
  <si>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</si>
  <si>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</si>
  <si>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</si>
  <si>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</si>
  <si>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</si>
  <si>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</si>
  <si>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</si>
  <si>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</si>
  <si>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</si>
  <si>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</si>
  <si>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</si>
  <si>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</si>
  <si>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</si>
  <si>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</si>
  <si>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</si>
  <si>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</si>
  <si>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</si>
  <si>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</si>
  <si>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</si>
  <si>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</si>
  <si>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</si>
  <si>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</si>
  <si>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</si>
  <si>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</si>
  <si>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</si>
  <si>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</si>
  <si>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</si>
  <si>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</si>
  <si>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</si>
  <si>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</si>
  <si>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</si>
  <si>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</si>
  <si>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</si>
  <si>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</si>
  <si>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</si>
  <si>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</si>
  <si>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</si>
  <si>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</si>
  <si>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</si>
  <si>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</si>
  <si>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</si>
  <si>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</si>
  <si>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</si>
  <si>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</si>
  <si>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</si>
  <si>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</si>
  <si>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</si>
  <si>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</si>
  <si>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</si>
  <si>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</si>
  <si>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</si>
  <si>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</si>
  <si>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</si>
  <si>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</si>
  <si>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</si>
  <si>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</si>
  <si>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</si>
  <si>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</si>
  <si>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</si>
  <si>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</si>
  <si>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</si>
  <si>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</si>
  <si>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</si>
  <si>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</si>
  <si>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</si>
  <si>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</si>
  <si>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</si>
  <si>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</si>
  <si>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</si>
  <si>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</si>
  <si>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</si>
  <si>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</si>
  <si>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</si>
  <si>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</si>
  <si>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</si>
  <si>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</si>
  <si>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</si>
  <si>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</si>
  <si>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</si>
  <si>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</si>
  <si>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</si>
  <si>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</si>
  <si>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</si>
  <si>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</si>
  <si>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</si>
  <si>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</si>
  <si>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</si>
  <si>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</si>
  <si>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</si>
  <si>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</si>
  <si>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</si>
  <si>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</si>
  <si>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</si>
  <si>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</si>
  <si>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</si>
  <si>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</si>
  <si>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</si>
  <si>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</si>
  <si>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</si>
  <si>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</si>
  <si>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</si>
  <si>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</si>
  <si>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</si>
  <si>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</si>
  <si>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</si>
  <si>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</si>
  <si>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</si>
  <si>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</si>
  <si>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</si>
  <si>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</si>
  <si>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</si>
  <si>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</si>
  <si>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</si>
  <si>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</si>
  <si>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</si>
  <si>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</si>
  <si>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</si>
  <si>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</si>
  <si>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</si>
  <si>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</si>
  <si>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</si>
  <si>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</si>
  <si>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</si>
  <si>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</si>
  <si>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</si>
  <si>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</si>
  <si>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</si>
  <si>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</si>
  <si>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</si>
  <si>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</si>
  <si>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</si>
  <si>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</si>
  <si>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</si>
  <si>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</si>
  <si>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</si>
  <si>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</si>
  <si>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</si>
  <si>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</si>
  <si>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</si>
  <si>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</si>
  <si>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</si>
  <si>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</si>
  <si>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</si>
  <si>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</si>
  <si>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</si>
  <si>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</si>
  <si>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</si>
  <si>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</si>
  <si>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</si>
  <si>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</si>
  <si>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</si>
  <si>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</si>
  <si>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</si>
  <si>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</si>
  <si>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</si>
  <si>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</si>
  <si>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</si>
  <si>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</si>
  <si>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</si>
  <si>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</si>
  <si>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</si>
  <si>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</si>
  <si>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</si>
  <si>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</si>
  <si>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</si>
  <si>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</si>
  <si>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</si>
  <si>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</si>
  <si>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</si>
  <si>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</si>
  <si>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</si>
  <si>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</si>
  <si>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</si>
  <si>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</si>
  <si>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</si>
  <si>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</si>
  <si>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</si>
  <si>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</si>
  <si>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</si>
  <si>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</si>
  <si>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</si>
  <si>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</si>
  <si>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</si>
  <si>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</si>
  <si>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</si>
  <si>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</si>
  <si>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</si>
  <si>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</si>
  <si>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</si>
  <si>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</si>
  <si>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</si>
  <si>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</si>
  <si>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</si>
  <si>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</si>
  <si>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</si>
  <si>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</si>
  <si>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</si>
  <si>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</si>
  <si>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</si>
  <si>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</si>
  <si>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</si>
  <si>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</si>
  <si>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</si>
  <si>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</si>
  <si>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</si>
  <si>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</si>
  <si>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</si>
  <si>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</si>
  <si>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</si>
  <si>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</si>
  <si>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</si>
  <si>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</si>
  <si>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</si>
  <si>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</si>
  <si>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</si>
  <si>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</si>
  <si>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</si>
  <si>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</si>
  <si>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</si>
  <si>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</si>
  <si>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</si>
  <si>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</si>
  <si>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</si>
  <si>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</si>
  <si>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</si>
  <si>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</si>
  <si>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</si>
  <si>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</si>
  <si>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</si>
  <si>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</si>
  <si>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</si>
  <si>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</si>
  <si>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</si>
  <si>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</si>
  <si>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</si>
  <si>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</si>
  <si>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</si>
  <si>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</si>
  <si>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</si>
  <si>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</si>
  <si>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</si>
  <si>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</si>
  <si>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</si>
  <si>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</si>
  <si>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</si>
  <si>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</si>
  <si>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</si>
  <si>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</si>
  <si>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</si>
  <si>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</si>
  <si>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</si>
  <si>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</si>
  <si>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</si>
  <si>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</si>
  <si>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</si>
  <si>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</si>
  <si>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</si>
  <si>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</si>
  <si>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</si>
  <si>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</si>
  <si>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</si>
  <si>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</si>
  <si>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</si>
  <si>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</si>
  <si>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</si>
  <si>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</si>
  <si>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</si>
  <si>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</si>
  <si>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</si>
  <si>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</si>
  <si>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</si>
  <si>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</si>
  <si>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</si>
  <si>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</si>
  <si>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</si>
  <si>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</si>
  <si>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</si>
  <si>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</si>
  <si>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</si>
  <si>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</si>
  <si>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</si>
  <si>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</si>
  <si>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</si>
  <si>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</si>
  <si>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</si>
  <si>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</si>
  <si>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</si>
  <si>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</si>
  <si>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</si>
  <si>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</si>
  <si>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</si>
  <si>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</si>
  <si>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</si>
  <si>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</si>
  <si>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</si>
  <si>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</si>
  <si>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</si>
  <si>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</si>
  <si>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</si>
  <si>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</si>
  <si>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</si>
  <si>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</si>
  <si>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</si>
  <si>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</si>
  <si>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</si>
  <si>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</si>
  <si>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</si>
  <si>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</si>
  <si>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</si>
  <si>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</si>
  <si>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</si>
  <si>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</si>
  <si>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</si>
  <si>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</si>
  <si>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</si>
  <si>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</si>
  <si>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</si>
  <si>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</si>
  <si>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</si>
  <si>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</si>
  <si>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</si>
  <si>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</si>
  <si>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</si>
  <si>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</si>
  <si>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</si>
  <si>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</si>
  <si>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</si>
  <si>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</si>
  <si>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</si>
  <si>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</si>
  <si>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</si>
  <si>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</si>
  <si>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</si>
  <si>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</si>
  <si>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</si>
  <si>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</si>
  <si>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</si>
  <si>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</si>
  <si>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</si>
  <si>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</si>
  <si>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</si>
  <si>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</si>
  <si>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</si>
  <si>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</si>
  <si>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</si>
  <si>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</si>
  <si>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</si>
  <si>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</si>
  <si>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</si>
  <si>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</si>
  <si>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</si>
  <si>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</si>
  <si>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</si>
  <si>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</si>
  <si>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</si>
  <si>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</si>
  <si>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</si>
  <si>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</si>
  <si>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</si>
  <si>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</si>
  <si>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</si>
  <si>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</si>
  <si>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</si>
  <si>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</si>
  <si>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</si>
  <si>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</si>
  <si>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</si>
  <si>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</si>
  <si>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</si>
  <si>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</si>
  <si>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</si>
  <si>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</si>
  <si>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</si>
  <si>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</si>
  <si>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</si>
  <si>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</si>
  <si>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</si>
  <si>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</si>
  <si>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</si>
  <si>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</si>
  <si>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</si>
  <si>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</si>
  <si>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</si>
  <si>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</si>
  <si>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</si>
  <si>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</si>
  <si>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</si>
  <si>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</si>
  <si>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</si>
  <si>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</si>
  <si>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</si>
  <si>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</si>
  <si>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</si>
  <si>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</si>
  <si>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</si>
  <si>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</si>
  <si>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</si>
  <si>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</si>
  <si>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</si>
  <si>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</si>
  <si>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</si>
  <si>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</si>
  <si>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</si>
  <si>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</si>
  <si>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</si>
  <si>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</si>
  <si>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</si>
  <si>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</si>
  <si>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</si>
  <si>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</si>
  <si>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</si>
  <si>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</si>
  <si>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</si>
  <si>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</si>
  <si>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</si>
  <si>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</si>
  <si>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</si>
  <si>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</si>
  <si>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</si>
  <si>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</si>
  <si>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</si>
  <si>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</si>
  <si>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</si>
  <si>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</si>
  <si>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</si>
  <si>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</si>
  <si>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</si>
  <si>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</si>
  <si>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</si>
  <si>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</si>
  <si>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</si>
  <si>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</si>
  <si>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</si>
  <si>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</si>
  <si>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</si>
  <si>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</si>
  <si>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</si>
  <si>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</si>
  <si>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</si>
  <si>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</si>
  <si>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</si>
  <si>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</si>
  <si>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</si>
  <si>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</si>
  <si>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</si>
  <si>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</si>
  <si>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</si>
  <si>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</si>
  <si>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</si>
  <si>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</si>
  <si>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</si>
  <si>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</si>
  <si>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</si>
  <si>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</si>
  <si>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</si>
  <si>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</si>
  <si>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</si>
  <si>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</si>
  <si>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</si>
  <si>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</si>
  <si>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</si>
  <si>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</si>
  <si>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</si>
  <si>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</si>
  <si>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</si>
  <si>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</si>
  <si>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</si>
  <si>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</si>
  <si>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</si>
  <si>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</si>
  <si>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</si>
  <si>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</si>
  <si>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</si>
  <si>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</si>
  <si>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</si>
  <si>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</si>
  <si>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</si>
  <si>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</si>
  <si>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</si>
  <si>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</si>
  <si>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</si>
  <si>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</si>
  <si>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</si>
  <si>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</si>
  <si>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</si>
  <si>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</si>
  <si>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</si>
  <si>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</si>
  <si>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</si>
  <si>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</si>
  <si>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</si>
  <si>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</si>
  <si>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</si>
  <si>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</si>
  <si>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</si>
  <si>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</si>
  <si>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</si>
  <si>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</si>
  <si>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</si>
  <si>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</si>
  <si>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</si>
  <si>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</si>
  <si>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</si>
  <si>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</si>
  <si>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</si>
  <si>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</si>
  <si>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</si>
  <si>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</si>
  <si>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</si>
  <si>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</si>
  <si>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</si>
  <si>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</si>
  <si>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</si>
  <si>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</si>
  <si>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</si>
  <si>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</si>
  <si>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</si>
  <si>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</si>
  <si>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</si>
  <si>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</si>
  <si>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</si>
  <si>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</si>
  <si>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</si>
  <si>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</si>
  <si>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</si>
  <si>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</si>
  <si>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</si>
  <si>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</si>
  <si>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</si>
  <si>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</si>
  <si>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</si>
  <si>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</si>
  <si>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</si>
  <si>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</si>
  <si>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</si>
  <si>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</si>
  <si>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</si>
  <si>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</si>
  <si>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</si>
  <si>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</si>
  <si>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</si>
  <si>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</si>
  <si>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</si>
  <si>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</si>
  <si>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</si>
  <si>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</si>
  <si>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</si>
  <si>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</si>
  <si>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</si>
  <si>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</si>
  <si>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</si>
  <si>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</si>
  <si>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</si>
  <si>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</si>
  <si>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</si>
  <si>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</si>
  <si>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</si>
  <si>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</si>
  <si>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</si>
  <si>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</si>
  <si>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</si>
  <si>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</si>
  <si>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</si>
  <si>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</si>
  <si>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</si>
  <si>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</si>
  <si>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</si>
  <si>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</si>
  <si>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</si>
  <si>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</si>
  <si>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</si>
  <si>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</si>
  <si>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</si>
  <si>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</si>
  <si>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</si>
  <si>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</si>
  <si>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</si>
  <si>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</si>
  <si>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</si>
  <si>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</si>
  <si>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</si>
  <si>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</si>
  <si>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</si>
  <si>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</si>
  <si>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</si>
  <si>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</si>
  <si>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</si>
  <si>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</si>
  <si>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</si>
  <si>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</si>
  <si>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</si>
  <si>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</si>
  <si>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</si>
  <si>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</si>
  <si>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</si>
  <si>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</si>
  <si>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</si>
  <si>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</si>
  <si>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</si>
  <si>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</si>
  <si>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</si>
  <si>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</si>
  <si>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</si>
  <si>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</si>
  <si>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</si>
  <si>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</si>
  <si>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</si>
  <si>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</si>
  <si>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</si>
  <si>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</si>
  <si>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</si>
  <si>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</si>
  <si>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</si>
  <si>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</si>
  <si>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</si>
  <si>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</si>
  <si>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</si>
  <si>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</si>
  <si>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</si>
  <si>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</si>
  <si>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</si>
  <si>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</si>
  <si>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</si>
  <si>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</si>
  <si>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</si>
  <si>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</si>
  <si>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</si>
  <si>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</si>
  <si>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</si>
  <si>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</si>
  <si>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</si>
  <si>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</si>
  <si>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</si>
  <si>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</si>
  <si>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</si>
  <si>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</si>
  <si>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</si>
  <si>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</si>
  <si>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</si>
  <si>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</si>
  <si>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</si>
  <si>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</si>
  <si>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</si>
  <si>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</si>
  <si>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</si>
  <si>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</si>
  <si>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</si>
  <si>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</si>
  <si>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</si>
  <si>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</si>
  <si>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</si>
  <si>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</si>
  <si>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</si>
  <si>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</si>
  <si>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</si>
  <si>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</si>
  <si>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</si>
  <si>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</si>
  <si>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</si>
  <si>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</si>
  <si>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</si>
  <si>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</si>
  <si>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</si>
  <si>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</si>
  <si>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</si>
  <si>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</si>
  <si>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</si>
  <si>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</si>
  <si>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</si>
  <si>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</si>
  <si>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</si>
  <si>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</si>
  <si>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</si>
  <si>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</si>
  <si>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</si>
  <si>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</si>
  <si>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</si>
  <si>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</si>
  <si>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</si>
  <si>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</si>
  <si>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</si>
  <si>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</si>
  <si>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</si>
  <si>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</si>
  <si>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</si>
  <si>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</si>
  <si>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</si>
  <si>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</si>
  <si>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</si>
  <si>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</si>
  <si>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</si>
  <si>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</si>
  <si>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</si>
  <si>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</si>
  <si>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</si>
  <si>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</si>
  <si>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</si>
  <si>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</si>
  <si>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</si>
  <si>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</si>
  <si>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</si>
  <si>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</si>
  <si>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</si>
  <si>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</si>
  <si>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</si>
  <si>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</si>
  <si>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</si>
  <si>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</si>
  <si>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</si>
  <si>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</si>
  <si>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</si>
  <si>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</si>
  <si>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</si>
  <si>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</si>
  <si>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</si>
  <si>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</si>
  <si>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</si>
  <si>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</si>
  <si>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</si>
  <si>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</si>
  <si>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</si>
  <si>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</si>
  <si>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</si>
  <si>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</si>
  <si>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</si>
  <si>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</si>
  <si>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</si>
  <si>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</si>
  <si>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</si>
  <si>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</si>
  <si>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</si>
  <si>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</si>
  <si>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</si>
  <si>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</si>
  <si>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</si>
  <si>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</si>
  <si>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</si>
  <si>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</si>
  <si>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</si>
  <si>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</si>
  <si>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</si>
  <si>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</si>
  <si>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</si>
  <si>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</si>
  <si>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</si>
  <si>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</si>
  <si>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</si>
  <si>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</si>
  <si>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</si>
  <si>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</si>
  <si>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</si>
  <si>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</si>
  <si>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</si>
  <si>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</si>
  <si>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</si>
  <si>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</si>
  <si>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</si>
  <si>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</si>
  <si>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</si>
  <si>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</si>
  <si>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</si>
  <si>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</si>
  <si>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</si>
  <si>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</si>
  <si>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</si>
  <si>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</si>
  <si>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</si>
  <si>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</si>
  <si>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</si>
  <si>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</si>
  <si>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</si>
  <si>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</si>
  <si>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</si>
  <si>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</si>
  <si>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</si>
  <si>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</si>
  <si>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</si>
  <si>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</si>
  <si>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</si>
  <si>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</si>
  <si>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</si>
  <si>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</si>
  <si>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</si>
  <si>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</si>
  <si>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</si>
  <si>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</si>
  <si>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</si>
  <si>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</si>
  <si>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</si>
  <si>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</si>
  <si>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</si>
  <si>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</si>
  <si>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</si>
  <si>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</si>
  <si>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</si>
  <si>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</si>
  <si>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</si>
  <si>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</si>
  <si>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</si>
  <si>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</si>
  <si>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</si>
  <si>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</si>
  <si>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</si>
  <si>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</si>
  <si>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</si>
  <si>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</si>
  <si>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</si>
  <si>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</si>
  <si>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</si>
  <si>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</si>
  <si>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</si>
  <si>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</si>
  <si>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</si>
  <si>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</si>
  <si>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</si>
  <si>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</si>
  <si>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</si>
  <si>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</si>
  <si>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</si>
  <si>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</si>
  <si>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</si>
  <si>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</si>
  <si>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</si>
  <si>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</si>
  <si>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</si>
  <si>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</si>
  <si>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</si>
  <si>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</si>
  <si>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</si>
  <si>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</si>
  <si>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</si>
  <si>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</si>
  <si>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</si>
  <si>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</si>
  <si>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</si>
  <si>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</si>
  <si>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</si>
  <si>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</si>
  <si>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</si>
  <si>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</si>
  <si>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</si>
  <si>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</si>
  <si>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</si>
  <si>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</si>
  <si>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</si>
  <si>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</si>
  <si>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</si>
  <si>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</si>
  <si>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</si>
  <si>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</si>
  <si>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</si>
  <si>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</si>
  <si>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</si>
  <si>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</si>
  <si>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</si>
  <si>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</si>
  <si>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</si>
  <si>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</si>
  <si>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</si>
  <si>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</si>
  <si>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</si>
  <si>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</si>
  <si>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</si>
  <si>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</si>
  <si>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</si>
  <si>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</si>
  <si>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</si>
  <si>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</si>
  <si>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</si>
  <si>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</si>
  <si>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</si>
  <si>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</si>
  <si>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</si>
  <si>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</si>
  <si>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</si>
  <si>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</si>
  <si>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</si>
  <si>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</si>
  <si>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</si>
  <si>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</si>
  <si>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</si>
  <si>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</si>
  <si>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</si>
  <si>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</si>
  <si>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</si>
  <si>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</si>
  <si>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</si>
  <si>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</si>
  <si>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</si>
  <si>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</si>
  <si>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</si>
  <si>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</si>
  <si>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</si>
  <si>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</si>
  <si>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</si>
  <si>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</si>
  <si>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</si>
  <si>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</si>
  <si>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</si>
  <si>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</si>
  <si>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</si>
  <si>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</si>
  <si>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</si>
  <si>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</si>
  <si>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</si>
  <si>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</si>
  <si>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</si>
  <si>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</si>
  <si>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</si>
  <si>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</si>
  <si>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</si>
  <si>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</si>
  <si>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</si>
  <si>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</si>
  <si>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</si>
  <si>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</si>
  <si>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</si>
  <si>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</si>
  <si>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</si>
  <si>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</si>
  <si>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</si>
  <si>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</si>
  <si>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</si>
  <si>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</si>
  <si>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</si>
  <si>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</si>
  <si>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</si>
  <si>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</si>
  <si>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</si>
  <si>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</si>
  <si>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</si>
  <si>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</si>
  <si>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</si>
  <si>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</si>
  <si>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</si>
  <si>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</si>
  <si>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</si>
  <si>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</si>
  <si>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</si>
  <si>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</si>
  <si>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</si>
  <si>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</si>
  <si>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</si>
  <si>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</si>
  <si>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</si>
  <si>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</si>
  <si>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</si>
  <si>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</si>
  <si>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</si>
  <si>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</si>
  <si>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</si>
  <si>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</si>
  <si>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</si>
  <si>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</si>
  <si>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</si>
  <si>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</si>
  <si>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</si>
  <si>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</si>
  <si>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</si>
  <si>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</si>
  <si>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</si>
  <si>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</si>
  <si>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</si>
  <si>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</si>
  <si>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</si>
  <si>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</si>
  <si>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</si>
  <si>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</si>
  <si>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</si>
  <si>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</si>
  <si>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</si>
  <si>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</si>
  <si>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</si>
  <si>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</si>
  <si>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</si>
  <si>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</si>
  <si>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</si>
  <si>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</si>
  <si>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</si>
  <si>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</si>
  <si>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</si>
  <si>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</si>
  <si>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</si>
  <si>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</si>
  <si>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</si>
  <si>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</si>
  <si>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</si>
  <si>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</si>
  <si>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</si>
  <si>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</si>
  <si>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</si>
  <si>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</si>
  <si>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</si>
  <si>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</si>
  <si>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</si>
  <si>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</si>
  <si>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</si>
  <si>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</si>
  <si>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</si>
  <si>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</si>
  <si>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</si>
  <si>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</si>
  <si>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</si>
  <si>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</si>
  <si>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</si>
  <si>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</si>
  <si>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</si>
  <si>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</si>
  <si>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</si>
  <si>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</si>
  <si>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</si>
  <si>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</si>
  <si>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</si>
  <si>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</si>
  <si>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</si>
  <si>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</si>
  <si>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</si>
  <si>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</si>
  <si>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</si>
  <si>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</si>
  <si>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</si>
  <si>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</si>
  <si>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</si>
  <si>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</si>
  <si>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</si>
  <si>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</si>
  <si>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</si>
  <si>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</si>
  <si>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</si>
  <si>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</si>
  <si>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</si>
  <si>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</si>
  <si>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</si>
  <si>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</si>
  <si>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</si>
  <si>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</si>
  <si>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</si>
  <si>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</si>
  <si>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</si>
  <si>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</si>
  <si>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</si>
  <si>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</si>
  <si>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</si>
  <si>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</si>
  <si>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</si>
  <si>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</si>
  <si>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</si>
  <si>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</si>
  <si>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</si>
  <si>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</si>
  <si>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</si>
  <si>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</si>
  <si>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</si>
  <si>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</si>
  <si>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</si>
  <si>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</si>
  <si>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</si>
  <si>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</si>
  <si>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</si>
  <si>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</si>
  <si>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</si>
  <si>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</si>
  <si>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</si>
  <si>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</si>
  <si>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</si>
  <si>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</si>
  <si>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</si>
  <si>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</si>
  <si>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</si>
  <si>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</si>
  <si>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</si>
  <si>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</si>
  <si>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</si>
  <si>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</si>
  <si>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</si>
  <si>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</si>
  <si>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</si>
  <si>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</si>
  <si>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</si>
  <si>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</si>
  <si>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</si>
  <si>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</si>
  <si>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</si>
  <si>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</si>
  <si>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</si>
  <si>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</si>
  <si>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</si>
  <si>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</si>
  <si>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</si>
  <si>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</si>
  <si>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</si>
  <si>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</si>
  <si>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</si>
  <si>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</si>
  <si>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</si>
  <si>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</si>
  <si>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</si>
  <si>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</si>
  <si>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</si>
  <si>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</si>
  <si>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</si>
  <si>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</si>
  <si>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</si>
  <si>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</si>
  <si>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</si>
  <si>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</si>
  <si>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</si>
  <si>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</si>
  <si>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</si>
  <si>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</si>
  <si>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</si>
  <si>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</si>
  <si>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</si>
  <si>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</si>
  <si>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</si>
  <si>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</si>
  <si>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</si>
  <si>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</si>
  <si>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</si>
  <si>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</si>
  <si>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</si>
  <si>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</si>
  <si>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</si>
  <si>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</si>
  <si>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</si>
  <si>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</si>
  <si>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</si>
  <si>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</si>
  <si>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</si>
  <si>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</si>
  <si>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</si>
  <si>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</si>
  <si>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</si>
  <si>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</si>
  <si>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</si>
  <si>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</si>
  <si>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</si>
  <si>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</si>
  <si>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</si>
  <si>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</si>
  <si>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</si>
  <si>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</si>
  <si>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</si>
  <si>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</si>
  <si>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</si>
  <si>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</si>
  <si>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</si>
  <si>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</si>
  <si>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</si>
  <si>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</si>
  <si>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</si>
  <si>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</si>
  <si>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</si>
  <si>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</si>
  <si>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</si>
  <si>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</si>
  <si>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</si>
  <si>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</si>
  <si>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</si>
  <si>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</si>
  <si>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</si>
  <si>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</si>
  <si>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</si>
  <si>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</si>
  <si>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</si>
  <si>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</si>
  <si>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</si>
  <si>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</si>
  <si>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</si>
  <si>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</si>
  <si>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</si>
  <si>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</si>
  <si>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</si>
  <si>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</si>
  <si>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</si>
  <si>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</si>
  <si>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</si>
  <si>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</si>
  <si>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</si>
  <si>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</si>
  <si>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</si>
  <si>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</si>
  <si>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</si>
  <si>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</si>
  <si>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</si>
  <si>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</si>
  <si>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</si>
  <si>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</si>
  <si>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</si>
  <si>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</si>
  <si>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</si>
  <si>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</si>
  <si>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</si>
  <si>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</si>
  <si>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</si>
  <si>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</si>
  <si>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</si>
  <si>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</si>
  <si>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</si>
  <si>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</si>
  <si>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</si>
  <si>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</si>
  <si>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</si>
  <si>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</si>
  <si>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</si>
  <si>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</si>
  <si>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</si>
  <si>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</si>
  <si>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</si>
  <si>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</si>
  <si>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</si>
  <si>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</si>
  <si>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</si>
  <si>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</si>
  <si>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</si>
  <si>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</si>
  <si>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</si>
  <si>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</si>
  <si>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</si>
  <si>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</si>
  <si>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</si>
  <si>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</si>
  <si>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</si>
  <si>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</si>
  <si>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</si>
  <si>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</si>
  <si>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</si>
  <si>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</si>
  <si>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</si>
  <si>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</si>
  <si>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</si>
  <si>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</si>
  <si>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</si>
  <si>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</si>
  <si>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</si>
  <si>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</si>
  <si>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</si>
  <si>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</si>
  <si>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</si>
  <si>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</si>
  <si>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</si>
  <si>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</si>
  <si>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</si>
  <si>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</si>
  <si>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</si>
  <si>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</si>
  <si>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</si>
  <si>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</si>
  <si>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</si>
  <si>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</si>
  <si>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</si>
  <si>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</si>
  <si>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</si>
  <si>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</si>
  <si>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</si>
  <si>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</si>
  <si>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</si>
  <si>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</si>
  <si>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</si>
  <si>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</si>
  <si>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</si>
  <si>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</si>
  <si>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</si>
  <si>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</si>
  <si>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</si>
  <si>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</si>
  <si>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</si>
  <si>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</si>
  <si>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</si>
  <si>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</si>
  <si>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</si>
  <si>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</si>
  <si>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</si>
  <si>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</si>
  <si>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</si>
  <si>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</si>
  <si>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</si>
  <si>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</si>
  <si>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</si>
  <si>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</si>
  <si>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</si>
  <si>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</si>
  <si>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</si>
  <si>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</si>
  <si>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</si>
  <si>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</si>
  <si>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</si>
  <si>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</si>
  <si>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</si>
  <si>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</si>
  <si>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</si>
  <si>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</si>
  <si>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</si>
  <si>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</si>
  <si>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</si>
  <si>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</si>
  <si>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</si>
  <si>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</si>
  <si>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</si>
  <si>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</si>
  <si>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</si>
  <si>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</si>
  <si>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</si>
  <si>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</si>
  <si>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</si>
  <si>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</si>
  <si>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</si>
  <si>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</si>
  <si>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</si>
  <si>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</si>
  <si>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</si>
  <si>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</si>
  <si>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</si>
  <si>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</si>
  <si>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</si>
  <si>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</si>
  <si>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</si>
  <si>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</si>
  <si>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</si>
  <si>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</si>
  <si>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</si>
  <si>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</si>
  <si>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</si>
  <si>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</si>
  <si>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</si>
  <si>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</si>
  <si>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</si>
  <si>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</si>
  <si>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</si>
  <si>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</si>
  <si>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</si>
  <si>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</si>
  <si>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</si>
  <si>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</si>
  <si>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</si>
  <si>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</si>
  <si>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</si>
  <si>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</si>
  <si>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</si>
  <si>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</si>
  <si>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</si>
  <si>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</si>
  <si>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</si>
  <si>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</si>
  <si>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</si>
  <si>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</si>
  <si>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</si>
  <si>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</si>
  <si>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</si>
  <si>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</si>
  <si>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</si>
  <si>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</si>
  <si>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</si>
  <si>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</si>
  <si>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</si>
  <si>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</si>
  <si>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</si>
  <si>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</si>
  <si>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</si>
  <si>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</si>
  <si>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</si>
  <si>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</si>
  <si>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</si>
  <si>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</si>
  <si>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</si>
  <si>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</si>
  <si>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</si>
  <si>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</si>
  <si>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</si>
  <si>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</si>
  <si>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</si>
  <si>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</si>
  <si>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</si>
  <si>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</si>
  <si>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</si>
  <si>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</si>
  <si>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</si>
  <si>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</si>
  <si>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</si>
  <si>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</si>
  <si>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</si>
  <si>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</si>
  <si>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</si>
  <si>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</si>
  <si>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</si>
  <si>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</si>
  <si>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</si>
  <si>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</si>
  <si>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</si>
  <si>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</si>
  <si>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</si>
  <si>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</si>
  <si>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</si>
  <si>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</si>
  <si>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</si>
  <si>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</si>
  <si>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</si>
  <si>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</si>
  <si>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</si>
  <si>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</si>
  <si>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</si>
  <si>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</si>
  <si>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</si>
  <si>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</si>
  <si>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</si>
  <si>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</si>
  <si>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</si>
  <si>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</si>
  <si>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</si>
  <si>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</si>
  <si>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</si>
  <si>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</si>
  <si>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</si>
  <si>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</si>
  <si>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</si>
  <si>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</si>
  <si>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</si>
  <si>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</si>
  <si>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</si>
  <si>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</si>
  <si>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</si>
  <si>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</si>
  <si>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</si>
  <si>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</si>
  <si>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</si>
  <si>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</si>
  <si>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</si>
  <si>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</si>
  <si>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</si>
  <si>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</si>
  <si>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</si>
  <si>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</si>
  <si>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</si>
  <si>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</si>
  <si>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</si>
  <si>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</si>
  <si>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</si>
  <si>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</si>
  <si>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</si>
  <si>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</si>
  <si>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</si>
  <si>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</si>
  <si>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</si>
  <si>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</si>
  <si>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</si>
  <si>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</si>
  <si>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</si>
  <si>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</si>
  <si>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</si>
  <si>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</si>
  <si>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</si>
  <si>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</si>
  <si>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</si>
  <si>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</si>
  <si>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</si>
  <si>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</si>
  <si>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</si>
  <si>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</si>
  <si>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</si>
  <si>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</si>
  <si>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</si>
  <si>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</si>
  <si>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</si>
  <si>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</si>
  <si>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</si>
  <si>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</si>
  <si>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</si>
  <si>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</si>
  <si>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</si>
  <si>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</si>
  <si>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</si>
  <si>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</si>
  <si>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</si>
  <si>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</si>
  <si>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</si>
  <si>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</si>
  <si>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</si>
  <si>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</si>
  <si>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</si>
  <si>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</si>
  <si>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</si>
  <si>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</si>
  <si>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</si>
  <si>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</si>
  <si>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</si>
  <si>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</si>
  <si>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</si>
  <si>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</si>
  <si>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</si>
  <si>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</si>
  <si>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</si>
  <si>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</si>
  <si>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</si>
  <si>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</si>
  <si>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</si>
  <si>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</si>
  <si>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</si>
  <si>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</si>
  <si>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</si>
  <si>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</si>
  <si>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</si>
  <si>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</si>
  <si>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</si>
  <si>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</si>
  <si>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</si>
  <si>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</si>
  <si>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</si>
  <si>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</si>
  <si>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</si>
  <si>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</si>
  <si>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</si>
  <si>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</si>
  <si>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</si>
  <si>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</si>
  <si>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</si>
  <si>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</si>
  <si>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</si>
  <si>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</si>
  <si>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</si>
  <si>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</si>
  <si>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</si>
  <si>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</si>
  <si>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</si>
  <si>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</si>
  <si>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</si>
  <si>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</si>
  <si>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</si>
  <si>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</si>
  <si>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</si>
  <si>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</si>
  <si>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</si>
  <si>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</si>
  <si>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</si>
  <si>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</si>
  <si>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</si>
  <si>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</si>
  <si>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</si>
  <si>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</si>
  <si>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</si>
  <si>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</si>
  <si>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</si>
  <si>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</si>
  <si>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</si>
  <si>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</si>
  <si>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</si>
  <si>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</si>
  <si>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</si>
  <si>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</si>
  <si>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</si>
  <si>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</si>
  <si>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</si>
  <si>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</si>
  <si>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</si>
  <si>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</si>
  <si>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</si>
  <si>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</si>
  <si>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</si>
  <si>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</si>
  <si>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</si>
  <si>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</si>
  <si>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</si>
  <si>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</si>
  <si>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</si>
  <si>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</si>
  <si>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</si>
  <si>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</si>
  <si>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</si>
  <si>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</si>
  <si>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</si>
  <si>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</si>
  <si>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</si>
  <si>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</si>
  <si>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</si>
  <si>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</si>
  <si>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</si>
  <si>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</si>
  <si>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</si>
  <si>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</si>
  <si>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</si>
  <si>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</si>
  <si>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</si>
  <si>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</si>
  <si>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</si>
  <si>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</si>
  <si>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</si>
  <si>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</si>
  <si>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</si>
  <si>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</si>
  <si>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</si>
  <si>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</si>
  <si>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</si>
  <si>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</si>
  <si>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</si>
  <si>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</si>
  <si>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</si>
  <si>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</si>
  <si>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</si>
  <si>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</si>
  <si>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</si>
  <si>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</si>
  <si>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</si>
  <si>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</si>
  <si>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</si>
  <si>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</si>
  <si>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</si>
  <si>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</si>
  <si>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</si>
  <si>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</si>
  <si>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</si>
  <si>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</si>
  <si>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</si>
  <si>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</si>
  <si>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</si>
  <si>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</si>
  <si>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</si>
  <si>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</si>
  <si>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</si>
  <si>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</si>
  <si>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</si>
  <si>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</si>
  <si>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</si>
  <si>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</si>
  <si>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</si>
  <si>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</si>
  <si>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</si>
  <si>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</si>
  <si>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</si>
  <si>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</si>
  <si>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</si>
  <si>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</si>
  <si>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</si>
  <si>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</si>
  <si>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</si>
  <si>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</si>
  <si>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</si>
  <si>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</si>
  <si>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</si>
  <si>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</si>
  <si>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</si>
  <si>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</si>
  <si>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</si>
  <si>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</si>
  <si>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</si>
  <si>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</si>
  <si>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</si>
  <si>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</si>
  <si>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</si>
  <si>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</si>
  <si>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</si>
  <si>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</si>
  <si>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</si>
  <si>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</si>
  <si>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</si>
  <si>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</si>
  <si>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</si>
  <si>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</si>
  <si>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</si>
  <si>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</si>
  <si>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</si>
  <si>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</si>
  <si>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</si>
  <si>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</si>
  <si>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</si>
  <si>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</si>
  <si>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</si>
  <si>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</si>
  <si>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</si>
  <si>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</si>
  <si>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</si>
  <si>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</si>
  <si>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</si>
  <si>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</si>
  <si>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</si>
  <si>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</si>
  <si>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</si>
  <si>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</si>
  <si>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</si>
  <si>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</si>
  <si>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</si>
  <si>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</si>
  <si>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</si>
  <si>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</si>
  <si>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</si>
  <si>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</si>
  <si>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</si>
  <si>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</si>
  <si>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</si>
  <si>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</si>
  <si>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</si>
  <si>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</si>
  <si>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</si>
  <si>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</si>
  <si>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</si>
  <si>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</si>
  <si>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</si>
  <si>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</si>
  <si>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</si>
  <si>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</si>
  <si>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</si>
  <si>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</si>
  <si>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</si>
  <si>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</si>
  <si>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</si>
  <si>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</si>
  <si>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</si>
  <si>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</si>
  <si>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</si>
  <si>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</si>
  <si>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</si>
  <si>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</si>
  <si>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</si>
  <si>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</si>
  <si>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</si>
  <si>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</si>
  <si>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</si>
  <si>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</si>
  <si>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</si>
  <si>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</si>
  <si>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</si>
  <si>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</si>
  <si>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</si>
  <si>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</si>
  <si>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</si>
  <si>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</si>
  <si>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</si>
  <si>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</si>
  <si>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</si>
  <si>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</si>
  <si>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</si>
  <si>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</si>
  <si>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</si>
  <si>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</si>
  <si>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</si>
  <si>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</si>
  <si>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</si>
  <si>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</si>
  <si>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</si>
  <si>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</si>
  <si>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</si>
  <si>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</si>
  <si>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</si>
  <si>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</si>
  <si>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</si>
  <si>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</si>
  <si>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</si>
  <si>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</si>
  <si>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</si>
  <si>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</si>
  <si>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</si>
  <si>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</si>
  <si>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</si>
  <si>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</si>
  <si>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</si>
  <si>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</si>
  <si>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</si>
  <si>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</si>
  <si>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</si>
  <si>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</si>
  <si>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</si>
  <si>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</si>
  <si>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</si>
  <si>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</si>
  <si>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</si>
  <si>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</si>
  <si>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</si>
  <si>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</si>
  <si>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</si>
  <si>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</si>
  <si>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</si>
  <si>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</si>
  <si>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</si>
  <si>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</si>
  <si>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</si>
  <si>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</si>
  <si>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</si>
  <si>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</si>
  <si>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</si>
  <si>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</si>
  <si>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</si>
  <si>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</si>
  <si>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</si>
  <si>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</si>
  <si>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</si>
  <si>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</si>
  <si>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</si>
  <si>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</si>
  <si>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</si>
  <si>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</si>
  <si>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</si>
  <si>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</si>
  <si>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</si>
  <si>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</si>
  <si>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</si>
  <si>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</si>
  <si>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</si>
  <si>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</si>
  <si>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</si>
  <si>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</si>
  <si>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</si>
  <si>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</si>
  <si>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</si>
  <si>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</si>
  <si>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</si>
  <si>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</si>
  <si>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</si>
  <si>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</si>
  <si>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</si>
  <si>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</si>
  <si>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</si>
  <si>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</si>
  <si>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</si>
  <si>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</si>
  <si>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</si>
  <si>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</si>
  <si>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</si>
  <si>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</si>
  <si>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</si>
  <si>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</si>
  <si>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</si>
  <si>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</si>
  <si>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</si>
  <si>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</si>
  <si>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</si>
  <si>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</si>
  <si>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</si>
  <si>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</si>
  <si>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</si>
  <si>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</si>
  <si>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</si>
  <si>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</si>
  <si>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</si>
  <si>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</si>
  <si>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</si>
  <si>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</si>
  <si>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</si>
  <si>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</si>
  <si>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</si>
  <si>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</si>
  <si>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</si>
  <si>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</si>
  <si>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</si>
  <si>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</si>
  <si>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</si>
  <si>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</si>
  <si>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</si>
  <si>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</si>
  <si>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</si>
  <si>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</si>
  <si>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</si>
  <si>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</si>
  <si>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</si>
  <si>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</si>
  <si>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</si>
  <si>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</si>
  <si>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</si>
  <si>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</si>
  <si>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</si>
  <si>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</si>
  <si>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</si>
  <si>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</si>
  <si>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</si>
  <si>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</si>
  <si>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</si>
  <si>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</si>
  <si>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</si>
  <si>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</si>
  <si>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</si>
  <si>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</si>
  <si>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</si>
  <si>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</si>
  <si>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</si>
  <si>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</si>
  <si>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</si>
  <si>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</si>
  <si>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</si>
  <si>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</si>
  <si>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</si>
  <si>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</si>
  <si>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</si>
  <si>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</si>
  <si>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</si>
  <si>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</si>
  <si>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</si>
  <si>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</si>
  <si>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</si>
  <si>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</si>
  <si>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</si>
  <si>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</si>
  <si>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</si>
  <si>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</si>
  <si>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</si>
  <si>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</si>
  <si>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</si>
  <si>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</si>
  <si>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</si>
  <si>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</si>
  <si>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</si>
  <si>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</si>
  <si>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</si>
  <si>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</si>
  <si>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</si>
  <si>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</si>
  <si>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</si>
  <si>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</si>
  <si>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</si>
  <si>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</si>
  <si>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</si>
  <si>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</si>
  <si>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</si>
  <si>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</si>
  <si>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</si>
  <si>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</si>
  <si>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</si>
  <si>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</si>
  <si>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</si>
  <si>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</si>
  <si>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</si>
  <si>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</si>
  <si>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</si>
  <si>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</si>
  <si>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</si>
  <si>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</si>
  <si>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</si>
  <si>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</si>
  <si>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</si>
  <si>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</si>
  <si>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</si>
  <si>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</si>
  <si>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</si>
  <si>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</si>
  <si>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</si>
  <si>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</si>
  <si>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</si>
  <si>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</si>
  <si>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</si>
  <si>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</si>
  <si>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</si>
  <si>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</si>
  <si>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</si>
  <si>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</si>
  <si>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</si>
  <si>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</si>
  <si>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</si>
  <si>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</si>
  <si>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</si>
  <si>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</si>
  <si>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</si>
  <si>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</si>
  <si>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</si>
  <si>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</si>
  <si>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</si>
  <si>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</si>
  <si>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</si>
  <si>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</si>
  <si>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</si>
  <si>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</si>
  <si>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</si>
  <si>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</si>
  <si>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</si>
  <si>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</si>
  <si>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</si>
  <si>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</si>
  <si>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</si>
  <si>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</si>
  <si>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</si>
  <si>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</si>
  <si>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</si>
  <si>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</si>
  <si>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</si>
  <si>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</si>
  <si>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</si>
  <si>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</si>
  <si>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</si>
  <si>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</si>
  <si>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</si>
  <si>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</si>
  <si>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</si>
  <si>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</si>
  <si>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</si>
  <si>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</si>
  <si>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</si>
  <si>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</si>
  <si>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</si>
  <si>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</si>
  <si>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</si>
  <si>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</si>
  <si>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</si>
  <si>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</si>
  <si>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</si>
  <si>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</si>
  <si>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</si>
  <si>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</si>
  <si>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</si>
  <si>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</si>
  <si>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</si>
  <si>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</si>
  <si>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</si>
  <si>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</si>
  <si>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</si>
  <si>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</si>
  <si>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</si>
  <si>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</si>
  <si>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</si>
  <si>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</si>
  <si>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</si>
  <si>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</si>
  <si>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</si>
  <si>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</si>
  <si>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</si>
  <si>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</si>
  <si>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</si>
  <si>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</si>
  <si>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</si>
  <si>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</si>
  <si>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</si>
  <si>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</si>
  <si>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</si>
  <si>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</si>
  <si>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</si>
  <si>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</si>
  <si>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</si>
  <si>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</si>
  <si>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</si>
  <si>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</si>
  <si>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</si>
  <si>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</si>
  <si>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</si>
  <si>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</si>
  <si>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</si>
  <si>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</si>
  <si>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</si>
  <si>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</si>
  <si>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</si>
  <si>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</si>
  <si>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</si>
  <si>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</si>
  <si>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</si>
  <si>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</si>
  <si>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</si>
  <si>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</si>
  <si>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</si>
  <si>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</si>
  <si>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</si>
  <si>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</si>
  <si>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</si>
  <si>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</si>
  <si>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</si>
  <si>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</si>
  <si>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</si>
  <si>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</si>
  <si>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</si>
  <si>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</si>
  <si>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</si>
  <si>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</si>
  <si>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</si>
  <si>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</si>
  <si>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</si>
  <si>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</si>
  <si>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</si>
  <si>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</si>
  <si>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</si>
  <si>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</si>
  <si>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</si>
  <si>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</si>
  <si>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</si>
  <si>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</si>
  <si>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</si>
  <si>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</si>
  <si>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</si>
  <si>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</si>
  <si>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</si>
  <si>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</si>
  <si>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</si>
  <si>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</si>
  <si>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</si>
  <si>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</si>
  <si>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</si>
  <si>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</si>
  <si>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</si>
  <si>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</si>
  <si>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</si>
  <si>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</si>
  <si>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</si>
  <si>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</si>
  <si>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</si>
  <si>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</si>
  <si>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</si>
  <si>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</si>
  <si>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</si>
  <si>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</si>
  <si>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</si>
  <si>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</si>
  <si>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</si>
  <si>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</si>
  <si>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</si>
  <si>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</si>
  <si>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</si>
  <si>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</si>
  <si>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</si>
  <si>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</si>
  <si>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</si>
  <si>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</si>
  <si>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</si>
  <si>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</si>
  <si>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</si>
  <si>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</si>
  <si>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</si>
  <si>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</si>
  <si>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</si>
  <si>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</si>
  <si>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</si>
  <si>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</si>
  <si>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</si>
  <si>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</si>
  <si>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</si>
  <si>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</si>
  <si>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</si>
  <si>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</si>
  <si>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</si>
  <si>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</si>
  <si>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</si>
  <si>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</si>
  <si>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</si>
  <si>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</si>
  <si>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</si>
  <si>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</si>
  <si>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</si>
  <si>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</si>
  <si>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</si>
  <si>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</si>
  <si>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</si>
  <si>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</si>
  <si>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</si>
  <si>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</si>
  <si>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</si>
  <si>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</si>
  <si>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</si>
  <si>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</si>
  <si>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</si>
  <si>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</si>
  <si>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</si>
  <si>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</si>
  <si>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</si>
  <si>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</si>
  <si>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</si>
  <si>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</si>
  <si>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</si>
  <si>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</si>
  <si>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</si>
  <si>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</si>
  <si>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</si>
  <si>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</si>
  <si>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</si>
  <si>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</si>
  <si>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</si>
  <si>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</si>
  <si>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</si>
  <si>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</si>
  <si>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</si>
  <si>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</si>
  <si>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</si>
  <si>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</si>
  <si>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</si>
  <si>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</si>
  <si>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</si>
  <si>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</si>
  <si>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</si>
  <si>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</si>
  <si>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</si>
  <si>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</si>
  <si>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</si>
  <si>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</si>
  <si>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</si>
  <si>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</si>
  <si>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</si>
  <si>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</si>
  <si>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</si>
  <si>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</si>
  <si>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</si>
  <si>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</si>
  <si>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</si>
  <si>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</si>
  <si>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</si>
  <si>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</si>
  <si>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</si>
  <si>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</si>
  <si>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</si>
  <si>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</si>
  <si>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</si>
  <si>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</si>
  <si>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</si>
  <si>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</si>
  <si>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</si>
  <si>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</si>
  <si>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</si>
  <si>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</si>
  <si>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</si>
  <si>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</si>
  <si>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</si>
  <si>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</si>
  <si>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</si>
  <si>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</si>
  <si>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</si>
  <si>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</si>
  <si>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</si>
  <si>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</si>
  <si>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</si>
  <si>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</si>
  <si>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</si>
  <si>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</si>
  <si>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</si>
  <si>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</si>
  <si>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</si>
  <si>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</si>
  <si>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</si>
  <si>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</si>
  <si>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</si>
  <si>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</si>
  <si>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</si>
  <si>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</si>
  <si>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</si>
  <si>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</si>
  <si>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</si>
  <si>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</si>
  <si>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</si>
  <si>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</si>
  <si>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</si>
  <si>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</si>
  <si>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</si>
  <si>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</si>
  <si>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</si>
  <si>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</si>
  <si>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</si>
  <si>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</si>
  <si>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</si>
  <si>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</si>
  <si>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</si>
  <si>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</si>
  <si>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</si>
  <si>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</si>
  <si>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</si>
  <si>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</si>
  <si>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</si>
  <si>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</si>
  <si>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</si>
  <si>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</si>
  <si>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</si>
  <si>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</si>
  <si>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</si>
  <si>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</si>
  <si>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</si>
  <si>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</si>
  <si>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</si>
  <si>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</si>
  <si>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</si>
  <si>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</si>
  <si>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</si>
  <si>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</si>
  <si>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</si>
  <si>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</si>
  <si>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</si>
  <si>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</si>
  <si>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</si>
  <si>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</si>
  <si>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</si>
  <si>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</si>
  <si>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</si>
  <si>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</si>
  <si>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</si>
  <si>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</si>
  <si>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</si>
  <si>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</si>
  <si>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</si>
  <si>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</si>
  <si>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</si>
  <si>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</si>
  <si>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</si>
  <si>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</si>
  <si>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</si>
  <si>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</si>
  <si>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</si>
  <si>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</si>
  <si>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</si>
  <si>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</si>
  <si>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</si>
  <si>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</si>
  <si>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</si>
  <si>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</si>
  <si>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</si>
  <si>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</si>
  <si>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</si>
  <si>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</si>
  <si>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</si>
  <si>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</si>
  <si>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</si>
  <si>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</si>
  <si>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</si>
  <si>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</si>
  <si>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</si>
  <si>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</si>
  <si>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</si>
  <si>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</si>
  <si>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</si>
  <si>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</si>
  <si>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</si>
  <si>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</si>
  <si>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</si>
  <si>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</si>
  <si>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</si>
  <si>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</si>
  <si>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</si>
  <si>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</si>
  <si>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</si>
  <si>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</si>
  <si>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</si>
  <si>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</si>
  <si>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</si>
  <si>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</si>
  <si>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</si>
  <si>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</si>
  <si>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</si>
  <si>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</si>
  <si>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</si>
  <si>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</si>
  <si>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</si>
  <si>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</si>
  <si>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</si>
  <si>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</si>
  <si>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</si>
  <si>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</si>
  <si>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</si>
  <si>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</si>
  <si>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</si>
  <si>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</si>
  <si>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</si>
  <si>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</si>
  <si>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</si>
  <si>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</si>
  <si>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</si>
  <si>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</si>
  <si>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</si>
  <si>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</si>
  <si>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</si>
  <si>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</si>
  <si>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</si>
  <si>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</si>
  <si>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</si>
  <si>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</si>
  <si>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</si>
  <si>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</si>
  <si>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</si>
  <si>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</si>
  <si>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</si>
  <si>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</si>
  <si>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</si>
  <si>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</si>
  <si>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</si>
  <si>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</si>
  <si>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</si>
  <si>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</si>
  <si>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</si>
  <si>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</si>
  <si>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</si>
  <si>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</si>
  <si>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</si>
  <si>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</si>
  <si>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</si>
  <si>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</si>
  <si>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</si>
  <si>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</si>
  <si>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</si>
  <si>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</si>
  <si>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</si>
  <si>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</si>
  <si>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</si>
  <si>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</si>
  <si>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</si>
  <si>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</si>
  <si>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</si>
  <si>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</si>
  <si>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</si>
  <si>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</si>
  <si>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</si>
  <si>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</si>
  <si>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</si>
  <si>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</si>
  <si>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</si>
  <si>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</si>
  <si>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</si>
  <si>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</si>
  <si>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</si>
  <si>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</si>
  <si>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</si>
  <si>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</si>
  <si>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</si>
  <si>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</si>
  <si>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</si>
  <si>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</si>
  <si>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</si>
  <si>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</si>
  <si>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</si>
  <si>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</si>
  <si>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</si>
  <si>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</si>
  <si>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</si>
  <si>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</si>
  <si>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</si>
  <si>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</si>
  <si>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</si>
  <si>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</si>
  <si>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</si>
  <si>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</si>
  <si>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</si>
  <si>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</si>
  <si>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</si>
  <si>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</si>
  <si>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</si>
  <si>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</si>
  <si>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</si>
  <si>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</si>
  <si>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</si>
  <si>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</si>
  <si>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</si>
  <si>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</si>
  <si>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</si>
  <si>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</si>
  <si>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</si>
  <si>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</si>
  <si>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</si>
  <si>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</si>
  <si>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</si>
  <si>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</si>
  <si>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</si>
  <si>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</si>
  <si>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</si>
  <si>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</si>
  <si>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</si>
  <si>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</si>
  <si>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</si>
  <si>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</si>
  <si>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</si>
  <si>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</si>
  <si>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</si>
  <si>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</si>
  <si>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</si>
  <si>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</si>
  <si>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</si>
  <si>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</si>
  <si>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</si>
  <si>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</si>
  <si>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</si>
  <si>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</si>
  <si>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</si>
  <si>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</si>
  <si>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</si>
  <si>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</si>
  <si>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</si>
  <si>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</si>
  <si>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</si>
  <si>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</si>
  <si>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</si>
  <si>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</si>
  <si>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</si>
  <si>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</si>
  <si>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</si>
  <si>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</si>
  <si>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</si>
  <si>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</si>
  <si>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</si>
  <si>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</si>
  <si>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</si>
  <si>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</si>
  <si>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</si>
  <si>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</si>
  <si>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</si>
  <si>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</si>
  <si>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</si>
  <si>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</si>
  <si>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</si>
  <si>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</si>
  <si>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</si>
  <si>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</si>
  <si>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</si>
  <si>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</si>
  <si>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</si>
  <si>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</si>
  <si>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</si>
  <si>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</si>
  <si>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</si>
  <si>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</si>
  <si>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</si>
  <si>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</si>
  <si>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</si>
  <si>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</si>
  <si>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</si>
  <si>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</si>
  <si>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</si>
  <si>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</si>
  <si>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</si>
  <si>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</si>
  <si>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</si>
  <si>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</si>
  <si>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</si>
  <si>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</si>
  <si>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</si>
  <si>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</si>
  <si>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</si>
  <si>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</si>
  <si>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</si>
  <si>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</si>
  <si>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</si>
  <si>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</si>
  <si>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</si>
  <si>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</si>
  <si>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</si>
  <si>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</si>
  <si>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</si>
  <si>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</si>
  <si>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</si>
  <si>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</si>
  <si>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</si>
  <si>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</si>
  <si>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</si>
  <si>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</si>
  <si>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</si>
  <si>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</si>
  <si>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</si>
  <si>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</si>
  <si>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</si>
  <si>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</si>
  <si>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</si>
  <si>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</si>
  <si>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</si>
  <si>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</si>
  <si>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</si>
  <si>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</si>
  <si>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</si>
  <si>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</si>
  <si>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</si>
  <si>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</si>
  <si>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</si>
  <si>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</si>
  <si>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</si>
  <si>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</si>
  <si>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</si>
  <si>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</si>
  <si>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</si>
  <si>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</si>
  <si>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</si>
  <si>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</si>
  <si>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</si>
  <si>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</si>
  <si>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</si>
  <si>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</si>
  <si>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</si>
  <si>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</si>
  <si>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</si>
  <si>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</si>
  <si>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</si>
  <si>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</si>
  <si>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</si>
  <si>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</si>
  <si>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</si>
  <si>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</si>
  <si>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</si>
  <si>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</si>
  <si>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</si>
  <si>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</si>
  <si>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</si>
  <si>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</si>
  <si>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</si>
  <si>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</si>
  <si>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</si>
  <si>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</si>
  <si>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</si>
  <si>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</si>
  <si>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</si>
  <si>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</si>
  <si>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</si>
  <si>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</si>
  <si>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</si>
  <si>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</si>
  <si>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</si>
  <si>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</si>
  <si>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</si>
  <si>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</si>
  <si>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</si>
  <si>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</si>
  <si>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</si>
  <si>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</si>
  <si>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</si>
  <si>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</si>
  <si>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</si>
  <si>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</si>
  <si>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</si>
  <si>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</si>
  <si>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</si>
  <si>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</si>
  <si>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</si>
  <si>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</si>
  <si>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</si>
  <si>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</si>
  <si>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</si>
  <si>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</si>
  <si>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</si>
  <si>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</si>
  <si>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</si>
  <si>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</si>
  <si>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</si>
  <si>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</si>
  <si>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</si>
  <si>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</si>
  <si>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</si>
  <si>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</si>
  <si>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</si>
  <si>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</si>
  <si>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</si>
  <si>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</si>
  <si>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</si>
  <si>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</si>
  <si>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</si>
  <si>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</si>
  <si>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</si>
  <si>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</si>
  <si>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</si>
  <si>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</si>
  <si>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</si>
  <si>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</si>
  <si>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</si>
  <si>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</si>
  <si>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</si>
  <si>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</si>
  <si>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</si>
  <si>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</si>
  <si>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</si>
  <si>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</si>
  <si>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</si>
  <si>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</si>
  <si>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</si>
  <si>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</si>
  <si>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</si>
  <si>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</si>
  <si>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</si>
  <si>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</si>
  <si>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</si>
  <si>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</si>
  <si>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</si>
  <si>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</si>
  <si>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</si>
  <si>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</si>
  <si>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</si>
  <si>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</si>
  <si>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</si>
  <si>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</si>
  <si>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</si>
  <si>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</si>
  <si>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</si>
  <si>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</si>
  <si>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</si>
  <si>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</si>
  <si>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</si>
  <si>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</si>
  <si>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</si>
  <si>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</si>
  <si>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</si>
  <si>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</si>
  <si>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</si>
  <si>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</si>
  <si>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</si>
  <si>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</si>
  <si>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</si>
  <si>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</si>
  <si>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</si>
  <si>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</si>
  <si>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</si>
  <si>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</si>
  <si>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</si>
  <si>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</si>
  <si>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</si>
  <si>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</si>
  <si>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</si>
  <si>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</si>
  <si>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</si>
  <si>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</si>
  <si>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</si>
  <si>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</si>
  <si>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</si>
  <si>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</si>
  <si>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</si>
  <si>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</si>
  <si>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</si>
  <si>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</si>
  <si>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</si>
  <si>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</si>
  <si>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</si>
  <si>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</si>
  <si>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</si>
  <si>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</si>
  <si>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</si>
  <si>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</si>
  <si>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</si>
  <si>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</si>
  <si>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</si>
  <si>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</si>
  <si>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</si>
  <si>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</si>
  <si>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</si>
  <si>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</si>
  <si>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</si>
  <si>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</si>
  <si>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</si>
  <si>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</si>
  <si>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</si>
  <si>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</si>
  <si>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</si>
  <si>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</si>
  <si>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</si>
  <si>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</si>
  <si>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</si>
  <si>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</si>
  <si>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</si>
  <si>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</si>
  <si>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</si>
  <si>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</si>
  <si>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</si>
  <si>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</si>
  <si>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</si>
  <si>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</si>
  <si>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</si>
  <si>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</si>
  <si>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</si>
  <si>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</si>
  <si>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</si>
  <si>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</si>
  <si>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</si>
  <si>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</si>
  <si>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</si>
  <si>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</si>
  <si>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</si>
  <si>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</si>
  <si>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</si>
  <si>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</si>
  <si>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</si>
  <si>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</si>
  <si>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</si>
  <si>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</si>
  <si>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</si>
  <si>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</si>
  <si>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</si>
  <si>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</si>
  <si>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</si>
  <si>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</si>
  <si>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</si>
  <si>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</si>
  <si>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</si>
  <si>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</si>
  <si>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</si>
  <si>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</si>
  <si>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</si>
  <si>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</si>
  <si>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</si>
  <si>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</si>
  <si>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</si>
  <si>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</si>
  <si>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</si>
  <si>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</si>
  <si>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</si>
  <si>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</si>
  <si>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</si>
  <si>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</si>
  <si>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</si>
  <si>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</si>
  <si>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</si>
  <si>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</si>
  <si>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</si>
  <si>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</si>
  <si>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</si>
  <si>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</si>
  <si>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</si>
  <si>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</si>
  <si>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</si>
  <si>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</si>
  <si>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</si>
  <si>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</si>
  <si>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</si>
  <si>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</si>
  <si>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</si>
  <si>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</si>
  <si>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</si>
  <si>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</si>
  <si>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</si>
  <si>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</si>
  <si>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</si>
  <si>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</si>
  <si>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</si>
  <si>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</si>
  <si>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</si>
  <si>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</si>
  <si>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</si>
  <si>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</si>
  <si>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</si>
  <si>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</si>
  <si>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</si>
  <si>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</si>
  <si>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</si>
  <si>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</si>
  <si>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</si>
  <si>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</si>
  <si>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</si>
  <si>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</si>
  <si>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</si>
  <si>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</si>
  <si>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</si>
  <si>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</si>
  <si>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</si>
  <si>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</si>
  <si>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</si>
  <si>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</si>
  <si>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</si>
  <si>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</si>
  <si>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</si>
  <si>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</si>
  <si>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</si>
  <si>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</si>
  <si>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</si>
  <si>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</si>
  <si>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</si>
  <si>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</si>
  <si>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</si>
  <si>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</si>
  <si>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</si>
  <si>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</si>
  <si>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</si>
  <si>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</si>
  <si>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</si>
  <si>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</si>
  <si>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</si>
  <si>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</si>
  <si>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</si>
  <si>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</si>
  <si>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</si>
  <si>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</si>
  <si>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</si>
  <si>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</si>
  <si>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</si>
  <si>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</si>
  <si>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</si>
  <si>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</si>
  <si>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</si>
  <si>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</si>
  <si>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</si>
  <si>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</si>
  <si>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</si>
  <si>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</si>
  <si>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</si>
  <si>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</si>
  <si>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</si>
  <si>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</si>
  <si>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</si>
  <si>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</si>
  <si>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</si>
  <si>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</si>
  <si>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</si>
  <si>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</si>
  <si>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</si>
  <si>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</si>
  <si>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</si>
  <si>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</si>
  <si>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</si>
  <si>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</si>
  <si>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</si>
  <si>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</si>
  <si>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</si>
  <si>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</si>
  <si>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</si>
  <si>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</si>
  <si>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</si>
  <si>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</si>
  <si>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</si>
  <si>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</si>
  <si>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</si>
  <si>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</si>
  <si>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</si>
  <si>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</si>
  <si>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</si>
  <si>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</si>
  <si>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</si>
  <si>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</si>
  <si>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</si>
  <si>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</si>
  <si>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</si>
  <si>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</si>
  <si>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</si>
  <si>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</si>
  <si>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</si>
  <si>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</si>
  <si>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</si>
  <si>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</si>
  <si>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</si>
  <si>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</si>
  <si>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</si>
  <si>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</si>
  <si>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</si>
  <si>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</si>
  <si>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</si>
  <si>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</si>
  <si>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</si>
  <si>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</si>
  <si>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</si>
  <si>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</si>
  <si>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</si>
  <si>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</si>
  <si>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</si>
  <si>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</si>
  <si>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</si>
  <si>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</si>
  <si>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</si>
  <si>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</si>
  <si>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</si>
  <si>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</si>
  <si>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</si>
  <si>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</si>
  <si>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</si>
  <si>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</si>
  <si>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</si>
  <si>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</si>
  <si>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</si>
  <si>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</si>
  <si>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</si>
  <si>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</si>
  <si>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</si>
  <si>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</si>
  <si>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</si>
  <si>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</si>
  <si>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</si>
  <si>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</si>
  <si>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</si>
  <si>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</si>
  <si>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</si>
  <si>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</si>
  <si>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</si>
  <si>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</si>
  <si>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</si>
  <si>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</si>
  <si>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</si>
  <si>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</si>
  <si>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</si>
  <si>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</si>
  <si>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</si>
  <si>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</si>
  <si>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</si>
  <si>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</si>
  <si>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</si>
  <si>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</si>
  <si>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</si>
  <si>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</si>
  <si>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</si>
  <si>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</si>
  <si>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</si>
  <si>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</si>
  <si>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</si>
  <si>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</si>
  <si>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</si>
  <si>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</si>
  <si>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</si>
  <si>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</si>
  <si>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</si>
  <si>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</si>
  <si>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</si>
  <si>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</si>
  <si>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</si>
  <si>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</si>
  <si>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</si>
  <si>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</si>
  <si>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</si>
  <si>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</si>
  <si>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</si>
  <si>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</si>
  <si>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</si>
  <si>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</si>
  <si>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</si>
  <si>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</si>
  <si>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</si>
  <si>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</si>
  <si>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</si>
  <si>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</si>
  <si>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</si>
  <si>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</si>
  <si>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</si>
  <si>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</si>
  <si>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</si>
  <si>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</si>
  <si>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</si>
  <si>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</si>
  <si>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</si>
  <si>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</si>
  <si>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</si>
  <si>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</si>
  <si>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</si>
  <si>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</si>
  <si>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</si>
  <si>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</si>
  <si>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</si>
  <si>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</si>
  <si>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</si>
  <si>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</si>
  <si>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</si>
  <si>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</si>
  <si>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</si>
  <si>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</si>
  <si>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</si>
  <si>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</si>
  <si>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</si>
  <si>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</si>
  <si>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</si>
  <si>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</si>
  <si>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</si>
  <si>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</si>
  <si>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</si>
  <si>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</si>
  <si>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</si>
  <si>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</si>
  <si>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</si>
  <si>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</si>
  <si>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</si>
  <si>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</si>
  <si>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</si>
  <si>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</si>
  <si>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</si>
  <si>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</si>
  <si>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</si>
  <si>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</si>
  <si>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</si>
  <si>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</si>
  <si>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</si>
  <si>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</si>
  <si>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</si>
  <si>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</si>
  <si>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</si>
  <si>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</si>
  <si>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</si>
  <si>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</si>
  <si>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</si>
  <si>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</si>
  <si>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</si>
  <si>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</si>
  <si>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</si>
  <si>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</si>
  <si>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</si>
  <si>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</si>
  <si>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</si>
  <si>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</si>
  <si>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</si>
  <si>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</si>
  <si>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</si>
  <si>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</si>
  <si>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</si>
  <si>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</si>
  <si>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</si>
  <si>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</si>
  <si>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</si>
  <si>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</si>
  <si>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</si>
  <si>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</si>
  <si>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</si>
  <si>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</si>
  <si>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</si>
  <si>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</si>
  <si>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</si>
  <si>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</si>
  <si>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</si>
  <si>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</si>
  <si>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</si>
  <si>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</si>
  <si>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</si>
  <si>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</si>
  <si>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</si>
  <si>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</si>
  <si>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</si>
  <si>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</si>
  <si>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</si>
  <si>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</si>
  <si>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</si>
  <si>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</si>
  <si>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</si>
  <si>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</si>
  <si>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</si>
  <si>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</si>
  <si>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</si>
  <si>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</si>
  <si>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</si>
  <si>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</si>
  <si>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</si>
  <si>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</si>
  <si>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</si>
  <si>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</si>
  <si>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</si>
  <si>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</si>
  <si>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</si>
  <si>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</si>
  <si>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</si>
  <si>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</si>
  <si>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</si>
  <si>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</si>
  <si>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</si>
  <si>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</si>
  <si>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</si>
  <si>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</si>
  <si>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</si>
  <si>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</si>
  <si>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</si>
  <si>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</si>
  <si>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</si>
  <si>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</si>
  <si>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</si>
  <si>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</si>
  <si>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</si>
  <si>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</si>
  <si>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</si>
  <si>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</si>
  <si>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</si>
  <si>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</si>
  <si>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</si>
  <si>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</si>
  <si>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</si>
  <si>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</si>
  <si>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</si>
  <si>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</si>
  <si>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</si>
  <si>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</si>
  <si>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</si>
  <si>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</si>
  <si>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</si>
  <si>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</si>
  <si>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</si>
  <si>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</si>
  <si>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</si>
  <si>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</si>
  <si>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</si>
  <si>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</si>
  <si>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</si>
  <si>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</si>
  <si>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</si>
  <si>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</si>
  <si>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</si>
  <si>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</si>
  <si>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</si>
  <si>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</si>
  <si>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</si>
  <si>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</si>
  <si>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</si>
  <si>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</si>
  <si>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</si>
  <si>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</si>
  <si>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</si>
  <si>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</si>
  <si>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</si>
  <si>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</si>
  <si>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</si>
  <si>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</si>
  <si>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</si>
  <si>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</si>
  <si>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</si>
  <si>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</si>
  <si>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</si>
  <si>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</si>
  <si>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</si>
  <si>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</si>
  <si>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</si>
  <si>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</si>
  <si>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</si>
  <si>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</si>
  <si>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</si>
  <si>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</si>
  <si>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</si>
  <si>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</si>
  <si>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</si>
  <si>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</si>
  <si>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</si>
  <si>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</si>
  <si>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</si>
  <si>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</si>
  <si>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</si>
  <si>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</si>
  <si>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</si>
  <si>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</si>
  <si>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</si>
  <si>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</si>
  <si>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</si>
  <si>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</si>
  <si>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</si>
  <si>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</si>
  <si>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</si>
  <si>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</si>
  <si>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</si>
  <si>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</si>
  <si>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</si>
  <si>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</si>
  <si>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</si>
  <si>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</si>
  <si>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</si>
  <si>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</si>
  <si>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</si>
  <si>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</si>
  <si>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</si>
  <si>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</si>
  <si>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</si>
  <si>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</si>
  <si>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</si>
  <si>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</si>
  <si>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</si>
  <si>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</si>
  <si>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</si>
  <si>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</si>
  <si>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</si>
  <si>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</si>
  <si>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</si>
  <si>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</si>
  <si>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</si>
  <si>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</si>
  <si>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</si>
  <si>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</si>
  <si>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</si>
  <si>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</si>
  <si>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</si>
  <si>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</si>
  <si>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</si>
  <si>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</si>
  <si>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</si>
  <si>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</si>
  <si>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</si>
  <si>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</si>
  <si>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</si>
  <si>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</si>
  <si>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</si>
  <si>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</si>
  <si>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</si>
  <si>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</si>
  <si>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</si>
  <si>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</si>
  <si>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</si>
  <si>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</si>
  <si>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</si>
  <si>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</si>
  <si>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</si>
  <si>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</si>
  <si>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</si>
  <si>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</si>
  <si>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</si>
  <si>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</si>
  <si>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</si>
  <si>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</si>
  <si>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</si>
  <si>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</si>
  <si>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</si>
  <si>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</si>
  <si>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</si>
  <si>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</si>
  <si>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</si>
  <si>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</si>
  <si>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</si>
  <si>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</si>
  <si>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</si>
  <si>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</si>
  <si>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</si>
  <si>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</si>
  <si>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</si>
  <si>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</si>
  <si>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</si>
  <si>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</si>
  <si>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</si>
  <si>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</si>
  <si>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</si>
  <si>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</si>
  <si>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</si>
  <si>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</si>
  <si>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</si>
  <si>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</si>
  <si>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</si>
  <si>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</si>
  <si>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</si>
  <si>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</si>
  <si>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</si>
  <si>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</si>
  <si>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</si>
  <si>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</si>
  <si>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</si>
  <si>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</si>
  <si>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</si>
  <si>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</si>
  <si>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</si>
  <si>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</si>
  <si>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</si>
  <si>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</si>
  <si>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</si>
  <si>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</si>
  <si>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</si>
  <si>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</si>
  <si>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</si>
  <si>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</si>
  <si>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</si>
  <si>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</si>
  <si>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</si>
  <si>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</si>
  <si>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</si>
  <si>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</si>
  <si>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</si>
  <si>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</si>
  <si>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</si>
  <si>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</si>
  <si>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</si>
  <si>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</si>
  <si>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</si>
  <si>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</si>
  <si>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</si>
  <si>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</si>
  <si>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</si>
  <si>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</si>
  <si>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</si>
  <si>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</si>
  <si>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</si>
  <si>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</si>
  <si>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</si>
  <si>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</si>
  <si>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</si>
  <si>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</si>
  <si>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</si>
  <si>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</si>
  <si>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</si>
  <si>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</si>
  <si>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</si>
  <si>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</si>
  <si>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</si>
  <si>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</si>
  <si>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</si>
  <si>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</si>
  <si>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</si>
  <si>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</si>
  <si>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</si>
  <si>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</si>
  <si>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</si>
  <si>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</si>
  <si>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</si>
  <si>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</si>
  <si>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</si>
  <si>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</si>
  <si>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</si>
  <si>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</si>
  <si>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</si>
  <si>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</si>
  <si>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</si>
  <si>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</si>
  <si>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</si>
  <si>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</si>
  <si>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</si>
  <si>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</si>
  <si>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</si>
  <si>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</si>
  <si>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</si>
  <si>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</si>
  <si>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</si>
  <si>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</si>
  <si>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</si>
  <si>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</si>
  <si>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</si>
  <si>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</si>
  <si>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</si>
  <si>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</si>
  <si>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</si>
  <si>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</si>
  <si>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</si>
  <si>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</si>
  <si>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</si>
  <si>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</si>
  <si>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</si>
  <si>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</si>
  <si>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</si>
  <si>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</si>
  <si>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</si>
  <si>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</si>
  <si>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</si>
  <si>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</si>
  <si>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</si>
  <si>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</si>
  <si>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</si>
  <si>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</si>
  <si>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</si>
  <si>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</si>
  <si>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</si>
  <si>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</si>
  <si>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</si>
  <si>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</si>
  <si>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</si>
  <si>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</si>
  <si>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</si>
  <si>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</si>
  <si>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</si>
  <si>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</si>
  <si>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</si>
  <si>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</si>
  <si>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</si>
  <si>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</si>
  <si>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</si>
  <si>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</si>
  <si>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</si>
  <si>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</si>
  <si>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</si>
  <si>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</si>
  <si>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</si>
  <si>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</si>
  <si>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</si>
  <si>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</si>
  <si>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</si>
  <si>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</si>
  <si>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</si>
  <si>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</si>
  <si>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</si>
  <si>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</si>
  <si>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</si>
  <si>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</si>
  <si>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</si>
  <si>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</si>
  <si>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</si>
  <si>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</si>
  <si>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</si>
  <si>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</si>
  <si>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</si>
  <si>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</si>
  <si>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</si>
  <si>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</si>
  <si>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</si>
  <si>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</si>
  <si>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</si>
  <si>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</si>
  <si>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</si>
  <si>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</si>
  <si>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</si>
  <si>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</si>
  <si>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</si>
  <si>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</si>
  <si>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</si>
  <si>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</si>
  <si>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</si>
  <si>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</si>
  <si>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</si>
  <si>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</si>
  <si>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</si>
  <si>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</si>
  <si>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</si>
  <si>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</si>
  <si>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</si>
  <si>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</si>
  <si>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</si>
  <si>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</si>
  <si>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</si>
  <si>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</si>
  <si>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</si>
  <si>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</si>
  <si>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</si>
  <si>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</si>
  <si>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</si>
  <si>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</si>
  <si>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</si>
  <si>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</si>
  <si>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</si>
  <si>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</si>
  <si>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</si>
  <si>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</si>
  <si>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</si>
  <si>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</si>
  <si>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</si>
  <si>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</si>
  <si>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</si>
  <si>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</si>
  <si>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</si>
  <si>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</si>
  <si>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</si>
  <si>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</si>
  <si>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</si>
  <si>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</si>
  <si>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</si>
  <si>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</si>
  <si>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</si>
  <si>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</si>
  <si>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</si>
  <si>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</si>
  <si>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</si>
  <si>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</si>
  <si>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</si>
  <si>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</si>
  <si>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</si>
  <si>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</si>
  <si>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</si>
  <si>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</si>
  <si>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</si>
  <si>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</si>
  <si>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</si>
  <si>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</si>
  <si>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</si>
  <si>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</si>
  <si>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</si>
  <si>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</si>
  <si>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</si>
  <si>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</si>
  <si>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</si>
  <si>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</si>
  <si>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</si>
  <si>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</si>
  <si>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</si>
  <si>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</si>
  <si>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</si>
  <si>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</si>
  <si>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</si>
  <si>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</si>
  <si>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</si>
  <si>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</si>
  <si>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</si>
  <si>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</si>
  <si>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</si>
  <si>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</si>
  <si>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</si>
  <si>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</si>
  <si>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</si>
  <si>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</si>
  <si>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</si>
  <si>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</si>
  <si>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</si>
  <si>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</si>
  <si>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</si>
  <si>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</si>
  <si>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</si>
  <si>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</si>
  <si>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</si>
  <si>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</si>
  <si>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</si>
  <si>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</si>
  <si>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</si>
  <si>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</si>
  <si>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</si>
  <si>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</si>
  <si>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</si>
  <si>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</si>
  <si>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</si>
  <si>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</si>
  <si>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</si>
  <si>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</si>
  <si>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</si>
  <si>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</si>
  <si>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</si>
  <si>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</si>
  <si>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</si>
  <si>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</si>
  <si>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</si>
  <si>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</si>
  <si>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</si>
  <si>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</si>
  <si>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</si>
  <si>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</si>
  <si>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</si>
  <si>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</si>
  <si>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</si>
  <si>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</si>
  <si>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</si>
  <si>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</si>
  <si>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</si>
  <si>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</si>
  <si>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</si>
  <si>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</si>
  <si>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</si>
  <si>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</si>
  <si>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</si>
  <si>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</si>
  <si>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</si>
  <si>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</si>
  <si>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</si>
  <si>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</si>
  <si>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</si>
  <si>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</si>
  <si>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</si>
  <si>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</si>
  <si>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</si>
  <si>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</si>
  <si>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</si>
  <si>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</si>
  <si>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</si>
  <si>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</si>
  <si>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</si>
  <si>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</si>
  <si>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</si>
  <si>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</si>
  <si>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</si>
  <si>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</si>
  <si>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</si>
  <si>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</si>
  <si>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</si>
  <si>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</si>
  <si>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</si>
  <si>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</si>
  <si>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</si>
  <si>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</si>
  <si>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</si>
  <si>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</si>
  <si>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</si>
  <si>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</si>
  <si>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</si>
  <si>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</si>
  <si>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</si>
  <si>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</si>
  <si>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</si>
  <si>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</si>
  <si>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</si>
  <si>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</si>
  <si>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</si>
  <si>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</si>
  <si>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</si>
  <si>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</si>
  <si>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</si>
  <si>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</si>
  <si>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</si>
  <si>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</si>
  <si>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</si>
  <si>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</si>
  <si>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</si>
  <si>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</si>
  <si>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</si>
  <si>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</si>
  <si>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</si>
  <si>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</si>
  <si>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</si>
  <si>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</si>
  <si>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</si>
  <si>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</si>
  <si>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</si>
  <si>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</si>
  <si>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</si>
  <si>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</si>
  <si>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</si>
  <si>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</si>
  <si>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</si>
  <si>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</si>
  <si>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</si>
  <si>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</si>
  <si>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</si>
  <si>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</si>
  <si>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</si>
  <si>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</si>
  <si>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</si>
  <si>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</si>
  <si>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</si>
  <si>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</si>
  <si>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</si>
  <si>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</si>
  <si>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</si>
  <si>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</si>
  <si>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</si>
  <si>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</si>
  <si>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</si>
  <si>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</si>
  <si>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</si>
  <si>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</si>
  <si>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</si>
  <si>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</si>
  <si>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</si>
  <si>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</si>
  <si>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</si>
  <si>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</si>
  <si>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</si>
  <si>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</si>
  <si>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</si>
  <si>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</si>
  <si>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</si>
  <si>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</si>
  <si>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</si>
  <si>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</si>
  <si>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</si>
  <si>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</si>
  <si>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</si>
  <si>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</si>
  <si>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</si>
  <si>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</si>
  <si>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</si>
  <si>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</si>
  <si>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</si>
  <si>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</si>
  <si>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</si>
  <si>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</si>
  <si>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</si>
  <si>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</si>
  <si>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</si>
  <si>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</si>
  <si>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</si>
  <si>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</si>
  <si>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</si>
  <si>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</si>
  <si>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</si>
  <si>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</si>
  <si>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</si>
  <si>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</si>
  <si>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</si>
  <si>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</si>
  <si>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</si>
  <si>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</si>
  <si>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</si>
  <si>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</si>
  <si>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</si>
  <si>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</si>
  <si>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</si>
  <si>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</si>
  <si>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</si>
  <si>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</si>
  <si>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</si>
  <si>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</si>
  <si>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</si>
  <si>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</si>
  <si>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</si>
  <si>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</si>
  <si>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</si>
  <si>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</si>
  <si>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</si>
  <si>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</si>
  <si>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</si>
  <si>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</si>
  <si>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</si>
  <si>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</si>
  <si>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</si>
  <si>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</si>
  <si>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</si>
  <si>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</si>
  <si>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</si>
  <si>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</si>
  <si>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</si>
  <si>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</si>
  <si>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</si>
  <si>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</si>
  <si>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</si>
  <si>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</si>
  <si>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</si>
  <si>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</si>
  <si>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</si>
  <si>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</si>
  <si>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</si>
  <si>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</si>
  <si>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</si>
  <si>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</si>
  <si>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</si>
  <si>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</si>
  <si>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</si>
  <si>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</si>
  <si>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</si>
  <si>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</si>
  <si>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</si>
  <si>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</si>
  <si>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</si>
  <si>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</si>
  <si>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</si>
  <si>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</si>
  <si>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</si>
  <si>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</si>
  <si>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</si>
  <si>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</si>
  <si>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</si>
  <si>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</si>
  <si>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</si>
  <si>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</si>
  <si>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</si>
  <si>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</si>
  <si>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</si>
  <si>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</si>
  <si>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</si>
  <si>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</si>
  <si>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</si>
  <si>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</si>
  <si>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</si>
  <si>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</si>
  <si>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</si>
  <si>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</si>
  <si>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</si>
  <si>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</si>
  <si>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</si>
  <si>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</si>
  <si>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</si>
  <si>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</si>
  <si>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</si>
  <si>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</si>
  <si>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</si>
  <si>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</si>
  <si>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</si>
  <si>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</si>
  <si>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</si>
  <si>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</si>
  <si>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</si>
  <si>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</si>
  <si>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</si>
  <si>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</si>
  <si>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</si>
  <si>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</si>
  <si>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</si>
  <si>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</si>
  <si>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</si>
  <si>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</si>
  <si>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</si>
  <si>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</si>
  <si>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</si>
  <si>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</si>
  <si>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</si>
  <si>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</si>
  <si>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</si>
  <si>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</si>
  <si>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</si>
  <si>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</si>
  <si>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</si>
  <si>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</si>
  <si>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</si>
  <si>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</si>
  <si>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</si>
  <si>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</si>
  <si>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</si>
  <si>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</si>
  <si>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</si>
  <si>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</si>
  <si>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</si>
  <si>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</si>
  <si>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</si>
  <si>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</si>
  <si>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</si>
  <si>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</si>
  <si>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</si>
  <si>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</si>
  <si>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</si>
  <si>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</si>
  <si>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</si>
  <si>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</si>
  <si>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</si>
  <si>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</si>
  <si>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</si>
  <si>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</si>
  <si>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</si>
  <si>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</si>
  <si>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</si>
  <si>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</si>
  <si>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</si>
  <si>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</si>
  <si>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</si>
  <si>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</si>
  <si>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</si>
  <si>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</si>
  <si>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</si>
  <si>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</si>
  <si>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</si>
  <si>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</si>
  <si>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</si>
  <si>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</si>
  <si>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</si>
  <si>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</si>
  <si>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</si>
  <si>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</si>
  <si>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</si>
  <si>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</si>
  <si>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</si>
  <si>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</si>
  <si>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</si>
  <si>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</si>
  <si>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</si>
  <si>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</si>
  <si>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</si>
  <si>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</si>
  <si>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</si>
  <si>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</si>
  <si>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</si>
  <si>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</si>
  <si>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</si>
  <si>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</si>
  <si>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</si>
  <si>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</si>
  <si>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</si>
  <si>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</si>
  <si>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</si>
  <si>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</si>
  <si>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</si>
  <si>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</si>
  <si>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</si>
  <si>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</si>
  <si>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</si>
  <si>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</si>
  <si>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</si>
  <si>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</si>
  <si>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</si>
  <si>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</si>
  <si>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</si>
  <si>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</si>
  <si>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</si>
  <si>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</si>
  <si>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</si>
  <si>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</si>
  <si>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</si>
  <si>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</si>
  <si>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</si>
  <si>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</si>
  <si>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</si>
  <si>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</si>
  <si>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</si>
  <si>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</si>
  <si>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</si>
  <si>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</si>
  <si>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</si>
  <si>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</si>
  <si>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</si>
  <si>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</si>
  <si>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</si>
  <si>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</si>
  <si>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</si>
  <si>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</si>
  <si>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</si>
  <si>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</si>
  <si>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</si>
  <si>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</si>
  <si>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</si>
  <si>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</si>
  <si>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</si>
  <si>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</si>
  <si>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</si>
  <si>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</si>
  <si>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</si>
  <si>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</si>
  <si>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</si>
  <si>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</si>
  <si>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</si>
  <si>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</si>
  <si>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</si>
  <si>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</si>
  <si>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</si>
  <si>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</si>
  <si>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</si>
  <si>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</si>
  <si>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</si>
  <si>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</si>
  <si>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</si>
  <si>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</si>
  <si>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</si>
  <si>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</si>
  <si>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</si>
  <si>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</si>
  <si>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</si>
  <si>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</si>
  <si>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</si>
  <si>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</si>
  <si>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</si>
  <si>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</si>
  <si>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</si>
  <si>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</si>
  <si>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</si>
  <si>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</si>
  <si>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</si>
  <si>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</si>
  <si>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</si>
  <si>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</si>
  <si>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</si>
  <si>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</si>
  <si>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</si>
  <si>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</si>
  <si>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</si>
  <si>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</si>
  <si>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</si>
  <si>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</si>
  <si>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</si>
  <si>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</si>
  <si>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</si>
  <si>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</si>
  <si>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</si>
  <si>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</si>
  <si>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</si>
  <si>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</si>
  <si>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</si>
  <si>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</si>
  <si>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</si>
  <si>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</si>
  <si>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</si>
  <si>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</si>
  <si>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</si>
  <si>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</si>
  <si>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</si>
  <si>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</si>
  <si>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</si>
  <si>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</si>
  <si>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</si>
  <si>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</si>
  <si>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</si>
  <si>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</si>
  <si>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</si>
  <si>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</si>
  <si>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</si>
  <si>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</si>
  <si>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</si>
  <si>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</si>
  <si>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</si>
  <si>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</si>
  <si>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</si>
  <si>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</si>
  <si>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</si>
  <si>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</si>
  <si>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</si>
  <si>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</si>
  <si>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</si>
  <si>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</si>
  <si>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</si>
  <si>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</si>
  <si>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</si>
  <si>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</si>
  <si>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</si>
  <si>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</si>
  <si>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</si>
  <si>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</si>
  <si>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</si>
  <si>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</si>
  <si>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</si>
  <si>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</si>
  <si>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</si>
  <si>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</si>
  <si>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</si>
  <si>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</si>
  <si>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</si>
  <si>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</si>
  <si>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</si>
  <si>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</si>
  <si>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</si>
  <si>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</si>
  <si>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</si>
  <si>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</si>
  <si>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</si>
  <si>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</si>
  <si>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</si>
  <si>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</si>
  <si>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</si>
  <si>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</si>
  <si>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</si>
  <si>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</si>
  <si>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</si>
  <si>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</si>
  <si>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</si>
  <si>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</si>
  <si>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</si>
  <si>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</si>
  <si>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</si>
  <si>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</si>
  <si>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</si>
  <si>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</si>
  <si>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</si>
  <si>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</si>
  <si>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</si>
  <si>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</si>
  <si>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</si>
  <si>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</si>
  <si>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</si>
  <si>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</si>
  <si>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</si>
  <si>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</si>
  <si>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</si>
  <si>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</si>
  <si>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</si>
  <si>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</si>
  <si>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</si>
  <si>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</si>
  <si>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</si>
  <si>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</si>
  <si>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</si>
  <si>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</si>
  <si>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</si>
  <si>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</si>
  <si>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</si>
  <si>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</si>
  <si>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</si>
  <si>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</si>
  <si>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</si>
  <si>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</si>
  <si>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</si>
  <si>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</si>
  <si>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</si>
  <si>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</si>
  <si>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</si>
  <si>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</si>
  <si>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</si>
  <si>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</si>
  <si>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</si>
  <si>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</si>
  <si>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</si>
  <si>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</si>
  <si>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</si>
  <si>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</si>
  <si>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</si>
  <si>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</si>
  <si>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</si>
  <si>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</si>
  <si>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</si>
  <si>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</si>
  <si>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</si>
  <si>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</si>
  <si>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</si>
  <si>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</si>
  <si>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</si>
  <si>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</si>
  <si>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</si>
  <si>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</si>
  <si>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</si>
  <si>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</si>
  <si>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</si>
  <si>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</si>
  <si>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</si>
  <si>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</si>
  <si>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</si>
  <si>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</si>
  <si>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</si>
  <si>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</si>
  <si>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</si>
  <si>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</si>
  <si>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</si>
  <si>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</si>
  <si>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</si>
  <si>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</si>
  <si>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</si>
  <si>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</si>
  <si>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</si>
  <si>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</si>
  <si>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</si>
  <si>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</si>
  <si>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</si>
  <si>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</si>
  <si>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</si>
  <si>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</si>
  <si>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</si>
  <si>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</si>
  <si>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</si>
  <si>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</si>
  <si>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</si>
  <si>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</si>
  <si>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</si>
  <si>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</si>
  <si>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</si>
  <si>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</si>
  <si>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</si>
  <si>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</si>
  <si>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</si>
  <si>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</si>
  <si>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</si>
  <si>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</si>
  <si>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</si>
  <si>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</si>
  <si>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</si>
  <si>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</si>
  <si>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</si>
  <si>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</si>
  <si>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</si>
  <si>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</si>
  <si>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</si>
  <si>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</si>
  <si>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</si>
  <si>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</si>
  <si>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</si>
  <si>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</si>
  <si>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</si>
  <si>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</si>
  <si>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</si>
  <si>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</si>
  <si>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</si>
  <si>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</si>
  <si>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</si>
  <si>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</si>
  <si>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</si>
  <si>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</si>
  <si>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</si>
  <si>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</si>
  <si>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</si>
  <si>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</si>
  <si>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</si>
  <si>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</si>
  <si>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</si>
  <si>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</si>
  <si>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</si>
  <si>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</si>
  <si>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</si>
  <si>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</si>
  <si>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</si>
  <si>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</si>
  <si>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</si>
  <si>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</si>
  <si>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</si>
  <si>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</si>
  <si>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</si>
  <si>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</si>
  <si>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</si>
  <si>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</si>
  <si>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</si>
  <si>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</si>
  <si>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</si>
  <si>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</si>
  <si>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</si>
  <si>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</si>
  <si>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</si>
  <si>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</si>
  <si>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</si>
  <si>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</si>
  <si>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</si>
  <si>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</si>
  <si>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</si>
  <si>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</si>
  <si>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</si>
  <si>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</si>
  <si>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</si>
  <si>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</si>
  <si>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</si>
  <si>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</si>
  <si>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</si>
  <si>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</si>
  <si>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</si>
  <si>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</si>
  <si>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</si>
  <si>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</si>
  <si>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</si>
  <si>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</si>
  <si>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</si>
  <si>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</si>
  <si>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</si>
  <si>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</si>
  <si>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</si>
  <si>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</si>
  <si>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</si>
  <si>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</si>
  <si>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</si>
  <si>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</si>
  <si>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</si>
  <si>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</si>
  <si>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</si>
  <si>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</si>
  <si>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</si>
  <si>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</si>
  <si>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</si>
  <si>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</si>
  <si>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</si>
  <si>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</si>
  <si>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</si>
  <si>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</si>
  <si>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</si>
  <si>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</si>
  <si>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</si>
  <si>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</si>
  <si>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</si>
  <si>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</si>
  <si>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</si>
  <si>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</si>
  <si>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</si>
  <si>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</si>
  <si>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</si>
  <si>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</si>
  <si>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</si>
  <si>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</si>
  <si>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</si>
  <si>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</si>
  <si>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</si>
  <si>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</si>
  <si>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</si>
  <si>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</si>
  <si>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</si>
  <si>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</si>
  <si>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</si>
  <si>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</si>
  <si>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</si>
  <si>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</si>
  <si>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</si>
  <si>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</si>
  <si>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</si>
  <si>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</si>
  <si>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</si>
  <si>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</si>
  <si>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</si>
  <si>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</si>
  <si>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</si>
  <si>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</si>
  <si>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</si>
  <si>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</si>
  <si>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</si>
  <si>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</si>
  <si>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</si>
  <si>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</si>
  <si>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</si>
  <si>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</si>
  <si>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</si>
  <si>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</si>
  <si>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</si>
  <si>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</si>
  <si>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</si>
  <si>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</si>
  <si>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</si>
  <si>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</si>
  <si>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</si>
  <si>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</si>
  <si>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</si>
  <si>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</si>
  <si>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</si>
  <si>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</si>
  <si>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</si>
  <si>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</si>
  <si>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</si>
  <si>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</si>
  <si>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</si>
  <si>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</si>
  <si>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</si>
  <si>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</si>
  <si>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</si>
  <si>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</si>
  <si>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</si>
  <si>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</si>
  <si>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</si>
  <si>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</si>
  <si>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</si>
  <si>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</si>
  <si>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</si>
  <si>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</si>
  <si>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</si>
  <si>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</si>
  <si>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</si>
  <si>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</si>
  <si>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</si>
  <si>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</si>
  <si>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</si>
  <si>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</si>
  <si>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</si>
  <si>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</si>
  <si>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</si>
  <si>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</si>
  <si>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</si>
  <si>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</si>
  <si>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</si>
  <si>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</si>
  <si>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</si>
  <si>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</si>
  <si>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</si>
  <si>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</si>
  <si>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</si>
  <si>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</si>
  <si>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</si>
  <si>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</si>
  <si>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</si>
  <si>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</si>
  <si>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</si>
  <si>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</si>
  <si>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</si>
  <si>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</si>
  <si>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</si>
  <si>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</si>
  <si>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</si>
  <si>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</si>
  <si>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</si>
  <si>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</si>
  <si>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</si>
  <si>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</si>
  <si>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</si>
  <si>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</si>
  <si>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</si>
  <si>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</si>
  <si>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</si>
  <si>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</si>
  <si>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</si>
  <si>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</si>
  <si>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</si>
  <si>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</si>
  <si>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</si>
  <si>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</si>
  <si>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</si>
  <si>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</si>
  <si>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</si>
  <si>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</si>
  <si>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</si>
  <si>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</si>
  <si>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</si>
  <si>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</si>
  <si>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</si>
  <si>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</si>
  <si>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</si>
  <si>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</si>
  <si>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</si>
  <si>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</si>
  <si>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</si>
  <si>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</si>
  <si>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</si>
  <si>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</si>
  <si>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</si>
  <si>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</si>
  <si>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</si>
  <si>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</si>
  <si>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</si>
  <si>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</si>
  <si>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</si>
  <si>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</si>
  <si>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</si>
  <si>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</si>
  <si>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</si>
  <si>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</si>
  <si>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</si>
  <si>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</si>
  <si>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</si>
  <si>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</si>
  <si>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</si>
  <si>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</si>
  <si>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</si>
  <si>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</si>
  <si>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</si>
  <si>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</si>
  <si>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</si>
  <si>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</si>
  <si>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</si>
  <si>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</si>
  <si>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</si>
  <si>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</si>
  <si>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</si>
  <si>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</si>
  <si>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</si>
  <si>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</si>
  <si>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</si>
  <si>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</si>
  <si>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</si>
  <si>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</si>
  <si>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</si>
  <si>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</si>
  <si>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</si>
  <si>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</si>
  <si>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</si>
  <si>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</si>
  <si>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</si>
  <si>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</si>
  <si>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</si>
  <si>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</si>
  <si>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</si>
  <si>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</si>
  <si>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</si>
  <si>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</si>
  <si>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</si>
  <si>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</si>
  <si>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</si>
  <si>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</si>
  <si>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</si>
  <si>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</si>
  <si>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</si>
  <si>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</si>
  <si>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</si>
  <si>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</si>
  <si>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</si>
  <si>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</si>
  <si>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</si>
  <si>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</si>
  <si>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</si>
  <si>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</si>
  <si>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</si>
  <si>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</si>
  <si>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</si>
  <si>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</si>
  <si>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</si>
  <si>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</si>
  <si>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</si>
  <si>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</si>
  <si>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</si>
  <si>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</si>
  <si>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</si>
  <si>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</si>
  <si>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</si>
  <si>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</si>
  <si>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</si>
  <si>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</si>
  <si>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</si>
  <si>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</si>
  <si>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</si>
  <si>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</si>
  <si>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</si>
  <si>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</si>
  <si>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</si>
  <si>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</si>
  <si>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</si>
  <si>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</si>
  <si>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</si>
  <si>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</si>
  <si>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</si>
  <si>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</si>
  <si>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</si>
  <si>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</si>
  <si>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</si>
  <si>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</si>
  <si>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</si>
  <si>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</si>
  <si>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</si>
  <si>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</si>
  <si>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</si>
  <si>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</si>
  <si>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</si>
  <si>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</si>
  <si>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</si>
  <si>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</si>
  <si>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</si>
  <si>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</si>
  <si>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</si>
  <si>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</si>
  <si>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</si>
  <si>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</si>
  <si>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</si>
  <si>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</si>
  <si>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</si>
  <si>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</si>
  <si>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</si>
  <si>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</si>
  <si>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</si>
  <si>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</si>
  <si>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</si>
  <si>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</si>
  <si>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</si>
  <si>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</si>
  <si>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</si>
  <si>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</si>
  <si>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</si>
  <si>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</si>
  <si>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</si>
  <si>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</si>
  <si>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</si>
  <si>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</si>
  <si>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</si>
  <si>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</si>
  <si>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</si>
  <si>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</si>
  <si>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</si>
  <si>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</si>
  <si>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</si>
  <si>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</si>
  <si>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</si>
  <si>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</si>
  <si>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</si>
  <si>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</si>
  <si>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</si>
  <si>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</si>
  <si>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</si>
  <si>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</si>
  <si>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</si>
  <si>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</si>
  <si>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</si>
  <si>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</si>
  <si>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</si>
  <si>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</si>
  <si>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</si>
  <si>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</si>
  <si>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</si>
  <si>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</si>
  <si>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</si>
  <si>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</si>
  <si>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</si>
  <si>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</si>
  <si>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</si>
  <si>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</si>
  <si>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</si>
  <si>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</si>
  <si>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</si>
  <si>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</si>
  <si>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</si>
  <si>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</si>
  <si>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</si>
  <si>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</si>
  <si>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</si>
  <si>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</si>
  <si>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</si>
  <si>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</si>
  <si>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</si>
  <si>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</si>
  <si>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</si>
  <si>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</si>
  <si>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</si>
  <si>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</si>
  <si>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</si>
  <si>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</si>
  <si>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</si>
  <si>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</si>
  <si>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</si>
  <si>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</si>
  <si>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</si>
  <si>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</si>
  <si>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</si>
  <si>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</si>
  <si>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</si>
  <si>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</si>
  <si>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</si>
  <si>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</si>
  <si>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</si>
  <si>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</si>
  <si>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</si>
  <si>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</si>
  <si>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</si>
  <si>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</si>
  <si>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</si>
  <si>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</si>
  <si>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</si>
  <si>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</si>
  <si>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</si>
  <si>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</si>
  <si>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</si>
  <si>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</si>
  <si>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</si>
  <si>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</si>
  <si>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</si>
  <si>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</si>
  <si>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</si>
  <si>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</si>
  <si>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</si>
  <si>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</si>
  <si>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</si>
  <si>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</si>
  <si>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</si>
  <si>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</si>
  <si>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</si>
  <si>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</si>
  <si>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</si>
  <si>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</si>
  <si>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</si>
  <si>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</si>
  <si>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</si>
  <si>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</si>
  <si>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</si>
  <si>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</si>
  <si>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</si>
  <si>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</si>
  <si>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</si>
  <si>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</si>
  <si>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</si>
  <si>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</si>
  <si>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</si>
  <si>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</si>
  <si>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</si>
  <si>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</si>
  <si>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</si>
  <si>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</si>
  <si>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</si>
  <si>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</si>
  <si>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</si>
  <si>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</si>
  <si>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</si>
  <si>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</si>
  <si>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</si>
  <si>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</si>
  <si>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</si>
  <si>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</si>
  <si>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</si>
  <si>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</si>
  <si>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</si>
  <si>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</si>
  <si>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</si>
  <si>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</si>
  <si>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</si>
  <si>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</si>
  <si>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</si>
  <si>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</si>
  <si>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</si>
  <si>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</si>
  <si>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</si>
  <si>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</si>
  <si>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</si>
  <si>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</si>
  <si>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</si>
  <si>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</si>
  <si>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</si>
  <si>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</si>
  <si>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</si>
  <si>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</si>
  <si>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</si>
  <si>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</si>
  <si>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</si>
  <si>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</si>
  <si>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</si>
  <si>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</si>
  <si>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</si>
  <si>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</si>
  <si>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</si>
  <si>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</si>
  <si>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</si>
  <si>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</si>
  <si>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</si>
  <si>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</si>
  <si>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</si>
  <si>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</si>
  <si>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</si>
  <si>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</si>
  <si>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</si>
  <si>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</si>
  <si>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</si>
  <si>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</si>
  <si>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</si>
  <si>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</si>
  <si>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</si>
  <si>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</si>
  <si>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</si>
  <si>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</si>
  <si>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</si>
  <si>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</si>
  <si>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</si>
  <si>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</si>
  <si>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</si>
  <si>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</si>
  <si>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</si>
  <si>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</si>
  <si>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</si>
  <si>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</si>
  <si>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</si>
  <si>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</si>
  <si>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</si>
  <si>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</si>
  <si>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</si>
  <si>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</si>
  <si>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</si>
  <si>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</si>
  <si>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</si>
  <si>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</si>
  <si>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</si>
  <si>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</si>
  <si>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</si>
  <si>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</si>
  <si>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</si>
  <si>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</si>
  <si>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</si>
  <si>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</si>
  <si>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</si>
  <si>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</si>
  <si>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</si>
  <si>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</si>
  <si>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</si>
  <si>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</si>
  <si>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</si>
  <si>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</si>
  <si>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</si>
  <si>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</si>
  <si>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</si>
  <si>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</si>
  <si>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</si>
  <si>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</si>
  <si>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</si>
  <si>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</si>
  <si>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</si>
  <si>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</si>
  <si>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</si>
  <si>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</si>
  <si>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</si>
  <si>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</si>
  <si>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</si>
  <si>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</si>
  <si>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</si>
  <si>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</si>
  <si>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</si>
  <si>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</si>
  <si>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</si>
  <si>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</si>
  <si>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</si>
  <si>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</si>
  <si>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</si>
  <si>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</si>
  <si>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</si>
  <si>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</si>
  <si>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</si>
  <si>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</si>
  <si>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</si>
  <si>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</si>
  <si>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</si>
  <si>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</si>
  <si>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</si>
  <si>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</si>
  <si>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</si>
  <si>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</si>
  <si>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</si>
  <si>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</si>
  <si>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</si>
  <si>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</si>
  <si>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</si>
  <si>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</si>
  <si>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</si>
  <si>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</si>
  <si>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</si>
  <si>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</si>
  <si>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</si>
  <si>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</si>
  <si>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</si>
  <si>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</si>
  <si>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</si>
  <si>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</si>
  <si>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</si>
  <si>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</si>
  <si>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</si>
  <si>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</si>
  <si>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</si>
  <si>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</si>
  <si>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</si>
  <si>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</si>
  <si>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</si>
  <si>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</si>
  <si>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</si>
  <si>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</si>
  <si>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</si>
  <si>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</si>
  <si>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</si>
  <si>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</si>
  <si>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</si>
  <si>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</si>
  <si>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</si>
  <si>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</si>
  <si>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</si>
  <si>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</si>
  <si>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</si>
  <si>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</si>
  <si>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</si>
  <si>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</si>
  <si>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</si>
  <si>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</si>
  <si>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</si>
  <si>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</si>
  <si>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</si>
  <si>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</si>
  <si>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</si>
  <si>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</si>
  <si>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</si>
  <si>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</si>
  <si>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</si>
  <si>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</si>
  <si>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</si>
  <si>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</si>
  <si>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</si>
  <si>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</si>
  <si>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</si>
  <si>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</si>
  <si>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</si>
  <si>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</si>
  <si>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</si>
  <si>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</si>
  <si>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</si>
  <si>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</si>
  <si>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</si>
  <si>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</si>
  <si>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</si>
  <si>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</si>
  <si>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</si>
  <si>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</si>
  <si>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</si>
  <si>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</si>
  <si>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</si>
  <si>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</si>
  <si>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</si>
  <si>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</si>
  <si>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</si>
  <si>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</si>
  <si>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</si>
  <si>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</si>
  <si>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</si>
  <si>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</si>
  <si>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</si>
  <si>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</si>
  <si>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</si>
  <si>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</si>
  <si>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</si>
  <si>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</si>
  <si>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</si>
  <si>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</si>
  <si>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</si>
  <si>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</si>
  <si>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</si>
  <si>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</si>
  <si>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</si>
  <si>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</si>
  <si>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</si>
  <si>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</si>
  <si>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</si>
  <si>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</si>
  <si>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</si>
  <si>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</si>
  <si>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</si>
  <si>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</si>
  <si>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</si>
  <si>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</si>
  <si>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</si>
  <si>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</si>
  <si>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</si>
  <si>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</si>
  <si>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</si>
  <si>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</si>
  <si>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</si>
  <si>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</si>
  <si>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</si>
  <si>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</si>
  <si>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</si>
  <si>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</si>
  <si>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</si>
  <si>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</si>
  <si>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</si>
  <si>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</si>
  <si>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</si>
  <si>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</si>
  <si>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</si>
  <si>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</si>
  <si>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</si>
  <si>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</si>
  <si>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</si>
  <si>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</si>
  <si>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</si>
  <si>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</si>
  <si>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</si>
  <si>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</si>
  <si>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</si>
  <si>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</si>
  <si>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</si>
  <si>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</si>
  <si>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</si>
  <si>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</si>
  <si>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</si>
  <si>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</si>
  <si>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</si>
  <si>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</si>
  <si>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</si>
  <si>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</si>
  <si>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</si>
  <si>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</si>
  <si>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</si>
  <si>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</si>
  <si>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</si>
  <si>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</si>
  <si>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</si>
  <si>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</si>
  <si>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</si>
  <si>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</si>
  <si>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</si>
  <si>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</si>
  <si>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</si>
  <si>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</si>
  <si>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</si>
  <si>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</si>
  <si>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</si>
  <si>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</si>
  <si>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</si>
  <si>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</si>
  <si>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</si>
  <si>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</si>
  <si>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</si>
  <si>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</si>
  <si>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</si>
  <si>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</si>
  <si>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</si>
  <si>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</si>
  <si>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</si>
  <si>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</si>
  <si>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</si>
  <si>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</si>
  <si>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</si>
  <si>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</si>
  <si>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</si>
  <si>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</si>
  <si>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</si>
  <si>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</si>
  <si>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</si>
  <si>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</si>
  <si>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</si>
  <si>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</si>
  <si>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</si>
  <si>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</si>
  <si>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</si>
  <si>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</si>
  <si>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</si>
  <si>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</si>
  <si>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</si>
  <si>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</si>
  <si>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</si>
  <si>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</si>
  <si>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</si>
  <si>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</si>
  <si>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</si>
  <si>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</si>
  <si>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</si>
  <si>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</si>
  <si>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</si>
  <si>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</si>
  <si>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</si>
  <si>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</si>
  <si>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</si>
  <si>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</si>
  <si>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</si>
  <si>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</si>
  <si>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</si>
  <si>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</si>
  <si>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</si>
  <si>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</si>
  <si>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</si>
  <si>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</si>
  <si>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</si>
  <si>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</si>
  <si>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</si>
  <si>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</si>
  <si>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</si>
  <si>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</si>
  <si>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</si>
  <si>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</si>
  <si>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</si>
  <si>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</si>
  <si>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</si>
  <si>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</si>
  <si>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</si>
  <si>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</si>
  <si>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</si>
  <si>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</si>
  <si>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</si>
  <si>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</si>
  <si>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</si>
  <si>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</si>
  <si>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</si>
  <si>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</si>
  <si>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</si>
  <si>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</si>
  <si>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</si>
  <si>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</si>
  <si>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</si>
  <si>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</si>
  <si>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</si>
  <si>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</si>
  <si>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</si>
  <si>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</si>
  <si>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</si>
  <si>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</si>
  <si>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</si>
  <si>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</si>
  <si>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</si>
  <si>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</si>
  <si>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</si>
  <si>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</si>
  <si>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</si>
  <si>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</si>
  <si>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</si>
  <si>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</si>
  <si>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</si>
  <si>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</si>
  <si>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</si>
  <si>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</si>
  <si>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</si>
  <si>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</si>
  <si>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</si>
  <si>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</si>
  <si>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</si>
  <si>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</si>
  <si>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</si>
  <si>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</si>
  <si>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</si>
  <si>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</si>
  <si>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</si>
  <si>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</si>
  <si>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</si>
  <si>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</si>
  <si>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</si>
  <si>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</si>
  <si>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</si>
  <si>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</si>
  <si>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</si>
  <si>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</si>
  <si>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</si>
  <si>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</si>
  <si>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</si>
  <si>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</si>
  <si>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</si>
  <si>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</si>
  <si>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</si>
  <si>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</si>
  <si>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</si>
  <si>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</si>
  <si>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</si>
  <si>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</si>
  <si>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</si>
  <si>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</si>
  <si>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</si>
  <si>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</si>
  <si>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</si>
  <si>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</si>
  <si>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</si>
  <si>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</si>
  <si>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</si>
  <si>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</si>
  <si>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</si>
  <si>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</si>
  <si>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</si>
  <si>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</si>
  <si>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</si>
  <si>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</si>
  <si>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</si>
  <si>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</si>
  <si>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</si>
  <si>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</si>
  <si>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</si>
  <si>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</si>
  <si>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</si>
  <si>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</si>
  <si>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</si>
  <si>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</si>
  <si>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</si>
  <si>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</si>
  <si>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</si>
  <si>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</si>
  <si>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</si>
  <si>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</si>
  <si>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</si>
  <si>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</si>
  <si>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</si>
  <si>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</si>
  <si>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</si>
  <si>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</si>
  <si>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</si>
  <si>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</si>
  <si>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</si>
  <si>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</si>
  <si>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</si>
  <si>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</si>
  <si>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</si>
  <si>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</si>
  <si>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</si>
  <si>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</si>
  <si>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</si>
  <si>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</si>
  <si>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</si>
  <si>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</si>
  <si>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</si>
  <si>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</si>
  <si>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</si>
  <si>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</si>
  <si>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</si>
  <si>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</si>
  <si>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</si>
  <si>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</si>
  <si>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</si>
  <si>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</si>
  <si>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</si>
  <si>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</si>
  <si>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</si>
  <si>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</si>
  <si>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</si>
  <si>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</si>
  <si>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</si>
  <si>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</si>
  <si>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</si>
  <si>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</si>
  <si>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</si>
  <si>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</si>
  <si>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</si>
  <si>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</si>
  <si>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</si>
  <si>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</si>
  <si>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</si>
  <si>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</si>
  <si>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</si>
  <si>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</si>
  <si>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</si>
  <si>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</si>
  <si>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</si>
  <si>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</si>
  <si>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</si>
  <si>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</si>
  <si>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</si>
  <si>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</si>
  <si>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</si>
  <si>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</si>
  <si>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</si>
  <si>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</si>
  <si>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</si>
  <si>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</si>
  <si>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</si>
  <si>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</si>
  <si>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</si>
  <si>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</si>
  <si>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</si>
  <si>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</si>
  <si>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</si>
  <si>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</si>
  <si>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</si>
  <si>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</si>
  <si>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</si>
  <si>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</si>
  <si>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</si>
  <si>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</si>
  <si>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</si>
  <si>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</si>
  <si>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</si>
  <si>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</si>
  <si>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</si>
  <si>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</si>
  <si>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</si>
  <si>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</si>
  <si>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</si>
  <si>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</si>
  <si>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</si>
  <si>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</si>
  <si>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</si>
  <si>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</si>
  <si>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</si>
  <si>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</si>
  <si>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</si>
  <si>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</si>
  <si>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</si>
  <si>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</si>
  <si>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</si>
  <si>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</si>
  <si>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</si>
  <si>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</si>
  <si>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</si>
  <si>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</si>
  <si>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</si>
  <si>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</si>
  <si>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</si>
  <si>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</si>
  <si>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</si>
  <si>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</si>
  <si>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</si>
  <si>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</si>
  <si>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</si>
  <si>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</si>
  <si>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</si>
  <si>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</si>
  <si>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</si>
  <si>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</si>
  <si>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</si>
  <si>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</si>
  <si>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</si>
  <si>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</si>
  <si>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</si>
  <si>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</si>
  <si>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</si>
  <si>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</si>
  <si>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</si>
  <si>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</si>
  <si>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</si>
  <si>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</si>
  <si>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</si>
  <si>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</si>
  <si>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</si>
  <si>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</si>
  <si>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</si>
  <si>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</si>
  <si>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</si>
  <si>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</si>
  <si>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</si>
  <si>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</si>
  <si>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</si>
  <si>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</si>
  <si>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</si>
  <si>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</si>
  <si>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</si>
  <si>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</si>
  <si>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</si>
  <si>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</si>
  <si>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</si>
  <si>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</si>
  <si>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</si>
  <si>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</si>
  <si>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</si>
  <si>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</si>
  <si>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</si>
  <si>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</si>
  <si>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</si>
  <si>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</si>
  <si>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</si>
  <si>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</si>
  <si>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</si>
  <si>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</si>
  <si>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</si>
  <si>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</si>
  <si>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</si>
  <si>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</si>
  <si>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</si>
  <si>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</si>
  <si>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</si>
  <si>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</si>
  <si>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</si>
  <si>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</si>
  <si>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</si>
  <si>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</si>
  <si>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</si>
  <si>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</si>
  <si>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</si>
  <si>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</si>
  <si>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</si>
  <si>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</si>
  <si>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</si>
  <si>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</si>
  <si>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</si>
  <si>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</si>
  <si>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</si>
  <si>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</si>
  <si>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</si>
  <si>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</si>
  <si>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</si>
  <si>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</si>
  <si>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</si>
  <si>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</si>
  <si>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</si>
  <si>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</si>
  <si>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</si>
  <si>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</si>
  <si>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</si>
  <si>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</si>
  <si>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</si>
  <si>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</si>
  <si>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</si>
  <si>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</si>
  <si>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</si>
  <si>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</si>
  <si>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</si>
  <si>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</si>
  <si>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</si>
  <si>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</si>
  <si>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</si>
  <si>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</si>
  <si>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</si>
  <si>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</si>
  <si>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</si>
  <si>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</si>
  <si>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</si>
  <si>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</si>
  <si>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</si>
  <si>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</si>
  <si>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</si>
  <si>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</si>
  <si>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</si>
  <si>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</si>
  <si>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</si>
  <si>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</si>
  <si>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</si>
  <si>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</si>
  <si>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</si>
  <si>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</si>
  <si>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</si>
  <si>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</si>
  <si>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</si>
  <si>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</si>
  <si>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</si>
  <si>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</si>
  <si>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</si>
  <si>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</si>
  <si>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</si>
  <si>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</si>
  <si>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</si>
  <si>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</si>
  <si>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</si>
  <si>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</si>
  <si>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</si>
  <si>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</si>
  <si>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</si>
  <si>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</si>
  <si>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</si>
  <si>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</si>
  <si>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</si>
  <si>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</si>
  <si>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</si>
  <si>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</si>
  <si>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</si>
  <si>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</si>
  <si>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</si>
  <si>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</si>
  <si>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</si>
  <si>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</si>
  <si>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</si>
  <si>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</si>
  <si>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</si>
  <si>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</si>
  <si>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</si>
  <si>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</si>
  <si>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</si>
  <si>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</si>
  <si>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</si>
  <si>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</si>
  <si>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</si>
  <si>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</si>
  <si>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</si>
  <si>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</si>
  <si>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</si>
  <si>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</si>
  <si>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</si>
  <si>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</si>
  <si>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</si>
  <si>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</si>
  <si>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</si>
  <si>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</si>
  <si>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</si>
  <si>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</si>
  <si>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</si>
  <si>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</si>
  <si>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</si>
  <si>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</si>
  <si>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</si>
  <si>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</si>
  <si>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</si>
  <si>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</si>
  <si>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</si>
  <si>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</si>
  <si>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</si>
  <si>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</si>
  <si>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</si>
  <si>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</si>
  <si>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</si>
  <si>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</si>
  <si>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</si>
  <si>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</si>
  <si>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</si>
  <si>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</si>
  <si>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</si>
  <si>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</si>
  <si>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</si>
  <si>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</si>
  <si>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</si>
  <si>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</si>
  <si>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</si>
  <si>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</si>
  <si>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</si>
  <si>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</si>
  <si>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</si>
  <si>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</si>
  <si>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</si>
  <si>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</si>
  <si>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</si>
  <si>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</si>
  <si>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</si>
  <si>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</si>
  <si>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</si>
  <si>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</si>
  <si>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</si>
  <si>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</si>
  <si>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</si>
  <si>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</si>
  <si>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</si>
  <si>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</si>
  <si>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</si>
  <si>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</si>
  <si>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</si>
  <si>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</si>
  <si>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</si>
  <si>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</si>
  <si>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</si>
  <si>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</si>
  <si>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</si>
  <si>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</si>
  <si>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</si>
  <si>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</si>
  <si>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</si>
  <si>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</si>
  <si>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</si>
  <si>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</si>
  <si>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</si>
  <si>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</si>
  <si>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</si>
  <si>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</si>
  <si>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</si>
  <si>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</si>
  <si>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</si>
  <si>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</si>
  <si>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</si>
  <si>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</si>
  <si>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</si>
  <si>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</si>
  <si>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</si>
  <si>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</si>
  <si>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</si>
  <si>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</si>
  <si>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</si>
  <si>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</si>
  <si>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</si>
  <si>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</si>
  <si>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</si>
  <si>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</si>
  <si>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</si>
  <si>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</si>
  <si>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</si>
  <si>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</si>
  <si>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</si>
  <si>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</si>
  <si>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</si>
  <si>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</si>
  <si>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</si>
  <si>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</si>
  <si>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</si>
  <si>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</si>
  <si>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</si>
  <si>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</si>
  <si>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</si>
  <si>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</si>
  <si>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</si>
  <si>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</si>
  <si>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</si>
  <si>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</si>
  <si>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</si>
  <si>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</si>
  <si>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</si>
  <si>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</si>
  <si>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</si>
  <si>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</si>
  <si>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</si>
  <si>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</si>
  <si>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</si>
  <si>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</si>
  <si>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</si>
  <si>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</si>
  <si>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</si>
  <si>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</si>
  <si>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</si>
  <si>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</si>
  <si>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</si>
  <si>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</si>
  <si>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</si>
  <si>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</si>
  <si>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</si>
  <si>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</si>
  <si>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</si>
  <si>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</si>
  <si>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</si>
  <si>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</si>
  <si>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</si>
  <si>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</si>
  <si>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</si>
  <si>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</si>
  <si>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</si>
  <si>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</si>
  <si>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</si>
  <si>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</si>
  <si>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</si>
  <si>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</si>
  <si>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</si>
  <si>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</si>
  <si>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</si>
  <si>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</si>
  <si>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</si>
  <si>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</si>
  <si>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</si>
  <si>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</si>
  <si>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</si>
  <si>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</si>
  <si>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</si>
  <si>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</si>
  <si>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</si>
  <si>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</si>
  <si>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</si>
  <si>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</si>
  <si>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</si>
  <si>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</si>
  <si>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</si>
  <si>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</si>
  <si>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</si>
  <si>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</si>
  <si>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</si>
  <si>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</si>
  <si>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</si>
  <si>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</si>
  <si>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</si>
  <si>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</si>
  <si>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</si>
  <si>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</si>
  <si>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</si>
  <si>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</si>
  <si>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</si>
  <si>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</si>
  <si>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</si>
  <si>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</si>
  <si>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</si>
  <si>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</si>
  <si>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</si>
  <si>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</si>
  <si>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</si>
  <si>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</si>
  <si>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</si>
  <si>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</si>
  <si>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</si>
  <si>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</si>
  <si>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</si>
  <si>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</si>
  <si>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</si>
  <si>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</si>
  <si>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</si>
  <si>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</si>
  <si>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</si>
  <si>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</si>
  <si>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</si>
  <si>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</si>
  <si>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</si>
  <si>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</si>
  <si>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</si>
  <si>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</si>
  <si>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</si>
  <si>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</si>
  <si>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</si>
  <si>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</si>
  <si>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</si>
  <si>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</si>
  <si>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</si>
  <si>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</si>
  <si>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</si>
  <si>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</si>
  <si>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</si>
  <si>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</si>
  <si>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</si>
  <si>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</si>
  <si>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</si>
  <si>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</si>
  <si>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</si>
  <si>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</si>
  <si>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</si>
  <si>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</si>
  <si>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</si>
  <si>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</si>
  <si>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</si>
  <si>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</si>
  <si>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</si>
  <si>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</si>
  <si>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</si>
  <si>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</si>
  <si>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</si>
  <si>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</si>
  <si>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</si>
  <si>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</si>
  <si>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</si>
  <si>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</si>
  <si>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</si>
  <si>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</si>
  <si>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</si>
  <si>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</si>
  <si>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</si>
  <si>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</si>
  <si>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</si>
  <si>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</si>
  <si>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</si>
  <si>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</si>
  <si>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</si>
  <si>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</si>
  <si>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</si>
  <si>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</si>
  <si>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</si>
  <si>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</si>
  <si>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</si>
  <si>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</si>
  <si>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</si>
  <si>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</si>
  <si>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</si>
  <si>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</si>
  <si>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</si>
  <si>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</si>
  <si>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</si>
  <si>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</si>
  <si>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</si>
  <si>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</si>
  <si>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</si>
  <si>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</si>
  <si>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</si>
  <si>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</si>
  <si>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</si>
  <si>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</si>
  <si>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</si>
  <si>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</si>
  <si>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</si>
  <si>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</si>
  <si>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</si>
  <si>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</si>
  <si>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</si>
  <si>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</si>
  <si>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</si>
  <si>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</si>
  <si>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</si>
  <si>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</si>
  <si>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</si>
  <si>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</si>
  <si>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</si>
  <si>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</si>
  <si>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</si>
  <si>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</si>
  <si>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</si>
  <si>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</si>
  <si>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</si>
  <si>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</si>
  <si>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</si>
  <si>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</si>
  <si>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</si>
  <si>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</si>
  <si>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</si>
  <si>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</si>
  <si>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</si>
  <si>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</si>
  <si>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</si>
  <si>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</si>
  <si>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</si>
  <si>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</si>
  <si>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</si>
  <si>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</si>
  <si>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</si>
  <si>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</si>
  <si>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</si>
  <si>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</si>
  <si>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</si>
  <si>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</si>
  <si>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</si>
  <si>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</si>
  <si>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</si>
  <si>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</si>
  <si>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</si>
  <si>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</si>
  <si>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</si>
  <si>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</si>
  <si>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</si>
  <si>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</si>
  <si>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</si>
  <si>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</si>
  <si>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</si>
  <si>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</si>
  <si>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</si>
  <si>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</si>
  <si>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</si>
  <si>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</si>
  <si>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</si>
  <si>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</si>
  <si>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</si>
  <si>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</si>
  <si>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</si>
  <si>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</si>
  <si>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</si>
  <si>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</si>
  <si>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</si>
  <si>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</si>
  <si>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</si>
  <si>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</si>
  <si>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</si>
  <si>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</si>
  <si>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</si>
  <si>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</si>
  <si>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</si>
  <si>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</si>
  <si>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</si>
  <si>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</si>
  <si>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</si>
  <si>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</si>
  <si>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</si>
  <si>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</si>
  <si>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</si>
  <si>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</si>
  <si>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</si>
  <si>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</si>
  <si>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</si>
  <si>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</si>
  <si>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</si>
  <si>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</si>
  <si>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</si>
  <si>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</si>
  <si>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</si>
  <si>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</si>
  <si>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</si>
  <si>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</si>
  <si>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</si>
  <si>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</si>
  <si>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</si>
  <si>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</si>
  <si>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</si>
  <si>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</si>
  <si>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</si>
  <si>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</si>
  <si>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</si>
  <si>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</si>
  <si>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</si>
  <si>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</si>
  <si>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</si>
  <si>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</si>
  <si>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</si>
  <si>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</si>
  <si>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</si>
  <si>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</si>
  <si>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</si>
  <si>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</si>
  <si>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</si>
  <si>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</si>
  <si>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</si>
  <si>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</si>
  <si>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</si>
  <si>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</si>
  <si>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</si>
  <si>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</si>
  <si>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</si>
  <si>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</si>
  <si>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</si>
  <si>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</si>
  <si>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</si>
  <si>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</si>
  <si>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</si>
  <si>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</si>
  <si>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</si>
  <si>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</si>
  <si>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</si>
  <si>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</si>
  <si>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</si>
  <si>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</si>
  <si>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</si>
  <si>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</si>
  <si>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</si>
  <si>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</si>
  <si>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</si>
  <si>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</si>
  <si>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</si>
  <si>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</si>
  <si>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</si>
  <si>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</si>
  <si>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</si>
  <si>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</si>
  <si>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</si>
  <si>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</si>
  <si>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</si>
  <si>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</si>
  <si>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</si>
  <si>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</si>
  <si>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</si>
  <si>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</si>
  <si>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</si>
  <si>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</si>
  <si>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</si>
  <si>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</si>
  <si>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</si>
  <si>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</si>
  <si>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</si>
  <si>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</si>
  <si>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</si>
  <si>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</si>
  <si>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</si>
  <si>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</si>
  <si>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</si>
  <si>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</si>
  <si>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</si>
  <si>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</si>
  <si>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</si>
  <si>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</si>
  <si>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</si>
  <si>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</si>
  <si>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</si>
  <si>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</si>
  <si>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</si>
  <si>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</si>
  <si>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</si>
  <si>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</si>
  <si>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</si>
  <si>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</si>
  <si>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</si>
  <si>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</si>
  <si>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</si>
  <si>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</si>
  <si>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</si>
  <si>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</si>
  <si>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</si>
  <si>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</si>
  <si>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</si>
  <si>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</si>
  <si>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</si>
  <si>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</si>
  <si>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</si>
  <si>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</si>
  <si>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</si>
  <si>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</si>
  <si>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</si>
  <si>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</si>
  <si>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</si>
  <si>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</si>
  <si>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</si>
  <si>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</si>
  <si>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</si>
  <si>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</si>
  <si>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</si>
  <si>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</si>
  <si>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</si>
  <si>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</si>
  <si>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</si>
  <si>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</si>
  <si>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</si>
  <si>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</si>
  <si>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</si>
  <si>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</si>
  <si>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</si>
  <si>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</si>
  <si>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</si>
  <si>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</si>
  <si>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</si>
  <si>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</si>
  <si>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</si>
  <si>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</si>
  <si>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</si>
  <si>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</si>
  <si>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</si>
  <si>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</si>
  <si>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</si>
  <si>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</si>
  <si>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</si>
  <si>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</si>
  <si>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</si>
  <si>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</si>
  <si>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</si>
  <si>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</si>
  <si>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</si>
  <si>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</si>
  <si>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</si>
  <si>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</si>
  <si>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</si>
  <si>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</si>
  <si>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</si>
  <si>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</si>
  <si>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</si>
  <si>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</si>
  <si>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</si>
  <si>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</si>
  <si>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</si>
  <si>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</si>
  <si>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</si>
  <si>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</si>
  <si>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</si>
  <si>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</si>
  <si>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</si>
  <si>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</si>
  <si>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</si>
  <si>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</si>
  <si>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</si>
  <si>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</si>
  <si>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</si>
  <si>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</si>
  <si>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</si>
  <si>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</si>
  <si>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</si>
  <si>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</si>
  <si>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</si>
  <si>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</si>
  <si>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</si>
  <si>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</si>
  <si>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</si>
  <si>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</si>
  <si>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</si>
  <si>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</si>
  <si>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</si>
  <si>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</si>
  <si>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</si>
  <si>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</si>
  <si>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</si>
  <si>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</si>
  <si>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</si>
  <si>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</si>
  <si>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</si>
  <si>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</si>
  <si>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</si>
  <si>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</si>
  <si>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</si>
  <si>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</si>
  <si>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</si>
  <si>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</si>
  <si>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</si>
  <si>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</si>
  <si>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</si>
  <si>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</si>
  <si>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</si>
  <si>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</si>
  <si>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</si>
  <si>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</si>
  <si>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</si>
  <si>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</si>
  <si>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</si>
  <si>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</si>
  <si>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</si>
  <si>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</si>
  <si>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</si>
  <si>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</si>
  <si>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</si>
  <si>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</si>
  <si>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</si>
  <si>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</si>
  <si>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</si>
  <si>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</si>
  <si>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</si>
  <si>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</si>
  <si>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</si>
  <si>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</si>
  <si>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</si>
  <si>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</si>
  <si>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</si>
  <si>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</si>
  <si>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</si>
  <si>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</si>
  <si>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</si>
  <si>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</si>
  <si>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</si>
  <si>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</si>
  <si>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</si>
  <si>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</si>
  <si>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</si>
  <si>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</si>
  <si>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</si>
  <si>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</si>
  <si>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</si>
  <si>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</si>
  <si>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</si>
  <si>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</si>
  <si>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</si>
  <si>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</si>
  <si>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</si>
  <si>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</si>
  <si>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</si>
  <si>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</si>
  <si>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</si>
  <si>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</si>
  <si>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</si>
  <si>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</si>
  <si>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</si>
  <si>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</si>
  <si>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</si>
  <si>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</si>
  <si>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</si>
  <si>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</si>
  <si>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</si>
  <si>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</si>
  <si>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</si>
  <si>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</si>
  <si>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</si>
  <si>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</si>
  <si>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</si>
  <si>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</si>
  <si>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</si>
  <si>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</si>
  <si>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</si>
  <si>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</si>
  <si>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</si>
  <si>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</si>
  <si>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</si>
  <si>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</si>
  <si>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</si>
  <si>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</si>
  <si>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</si>
  <si>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</si>
  <si>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</si>
  <si>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</si>
  <si>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</si>
  <si>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</si>
  <si>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</si>
  <si>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</si>
  <si>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</si>
  <si>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</si>
  <si>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</si>
  <si>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</si>
  <si>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</si>
  <si>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</si>
  <si>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</si>
  <si>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</si>
  <si>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</si>
  <si>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</si>
  <si>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</si>
  <si>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</si>
  <si>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</si>
  <si>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</si>
  <si>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</si>
  <si>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</si>
  <si>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</si>
  <si>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</si>
  <si>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</si>
  <si>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</si>
  <si>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</si>
  <si>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</si>
  <si>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</si>
  <si>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</si>
  <si>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</si>
  <si>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</si>
  <si>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</si>
  <si>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</si>
  <si>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</si>
  <si>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</si>
  <si>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</si>
  <si>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</si>
  <si>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</si>
  <si>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</si>
  <si>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</si>
  <si>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</si>
  <si>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</si>
  <si>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</si>
  <si>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</si>
  <si>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</si>
  <si>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</si>
  <si>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</si>
  <si>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</si>
  <si>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</si>
  <si>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</si>
  <si>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</si>
  <si>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</si>
  <si>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</si>
  <si>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</si>
  <si>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</si>
  <si>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</si>
  <si>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</si>
  <si>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</si>
  <si>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</si>
  <si>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</si>
  <si>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</si>
  <si>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</si>
  <si>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</si>
  <si>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</si>
  <si>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</si>
  <si>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</si>
  <si>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</si>
  <si>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</si>
  <si>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</si>
  <si>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</si>
  <si>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</si>
  <si>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</si>
  <si>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</si>
  <si>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</si>
  <si>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</si>
  <si>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</si>
  <si>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</si>
  <si>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</si>
  <si>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</si>
  <si>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</si>
  <si>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</si>
  <si>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</si>
  <si>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</si>
  <si>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</si>
  <si>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</si>
  <si>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</si>
  <si>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</si>
  <si>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</si>
  <si>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</si>
  <si>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</si>
  <si>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</si>
  <si>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</si>
  <si>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</si>
  <si>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</si>
  <si>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</si>
  <si>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</si>
  <si>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</si>
  <si>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</si>
  <si>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</si>
  <si>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</si>
  <si>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</si>
  <si>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</si>
  <si>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</si>
  <si>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</si>
  <si>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</si>
  <si>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</si>
  <si>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</si>
  <si>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</si>
  <si>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</si>
  <si>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</si>
  <si>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</si>
  <si>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</si>
  <si>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</si>
  <si>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</si>
  <si>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</si>
  <si>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</si>
  <si>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</si>
  <si>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</si>
  <si>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</si>
  <si>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</si>
  <si>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</si>
  <si>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</si>
  <si>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</si>
  <si>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</si>
  <si>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</si>
  <si>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</si>
  <si>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</si>
  <si>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</si>
  <si>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</si>
  <si>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</si>
  <si>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</si>
  <si>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</si>
  <si>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</si>
  <si>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</si>
  <si>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</si>
  <si>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</si>
  <si>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</si>
  <si>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</si>
  <si>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</si>
  <si>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</si>
  <si>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</si>
  <si>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</si>
  <si>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</si>
  <si>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</si>
  <si>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</si>
  <si>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</si>
  <si>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</si>
  <si>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</si>
  <si>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</si>
  <si>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</si>
  <si>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</si>
  <si>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</si>
  <si>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</si>
  <si>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</si>
  <si>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</si>
  <si>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</si>
  <si>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</si>
  <si>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</si>
  <si>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</si>
  <si>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</si>
  <si>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</si>
  <si>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</si>
  <si>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</si>
  <si>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</si>
  <si>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</si>
  <si>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</si>
  <si>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</si>
  <si>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</si>
  <si>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</si>
  <si>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</si>
  <si>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</si>
  <si>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</si>
  <si>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</si>
  <si>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</si>
  <si>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</si>
  <si>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</si>
  <si>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</si>
  <si>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</si>
  <si>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</si>
  <si>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</si>
  <si>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</si>
  <si>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</si>
  <si>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</si>
  <si>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</si>
  <si>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</si>
  <si>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</si>
  <si>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</si>
  <si>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</si>
  <si>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</si>
  <si>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</si>
  <si>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</si>
  <si>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</si>
  <si>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</si>
  <si>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</si>
  <si>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</si>
  <si>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</si>
  <si>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</si>
  <si>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</si>
  <si>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</si>
  <si>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</si>
  <si>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</si>
  <si>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</si>
  <si>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</si>
  <si>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</si>
  <si>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</si>
  <si>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</si>
  <si>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</si>
  <si>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</si>
  <si>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</si>
  <si>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</si>
  <si>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</si>
  <si>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</si>
  <si>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</si>
  <si>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</si>
  <si>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</si>
  <si>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</si>
  <si>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</si>
  <si>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</si>
  <si>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</si>
  <si>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</si>
  <si>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</si>
  <si>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</si>
  <si>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</si>
  <si>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</si>
  <si>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</si>
  <si>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</si>
  <si>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</si>
  <si>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</si>
  <si>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</si>
  <si>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</si>
  <si>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</si>
  <si>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</si>
  <si>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</si>
  <si>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</si>
  <si>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</si>
  <si>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</si>
  <si>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</si>
  <si>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</si>
  <si>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</si>
  <si>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</si>
  <si>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</si>
  <si>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</si>
  <si>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</si>
  <si>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</si>
  <si>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</si>
  <si>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</si>
  <si>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</si>
  <si>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</si>
  <si>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</si>
  <si>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</si>
  <si>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</si>
  <si>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</si>
  <si>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</si>
  <si>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</si>
  <si>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</si>
  <si>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</si>
  <si>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</si>
  <si>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</si>
  <si>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</si>
  <si>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</si>
  <si>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</si>
  <si>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</si>
  <si>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</si>
  <si>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</si>
  <si>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</si>
  <si>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</si>
  <si>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</si>
  <si>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</si>
  <si>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</si>
  <si>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</si>
  <si>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</si>
  <si>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</si>
  <si>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</si>
  <si>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</si>
  <si>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</si>
  <si>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</si>
  <si>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</si>
  <si>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</si>
  <si>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</si>
  <si>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</si>
  <si>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</si>
  <si>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</si>
  <si>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</si>
  <si>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</si>
  <si>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</si>
  <si>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</si>
  <si>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</si>
  <si>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</si>
  <si>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</si>
  <si>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</si>
  <si>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</si>
  <si>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</si>
  <si>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</si>
  <si>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</si>
  <si>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</si>
  <si>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</si>
  <si>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</si>
  <si>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</si>
  <si>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</si>
  <si>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</si>
  <si>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</si>
  <si>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</si>
  <si>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</si>
  <si>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</si>
  <si>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</si>
  <si>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</si>
  <si>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</si>
  <si>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</si>
  <si>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</si>
  <si>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</si>
  <si>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</si>
  <si>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</si>
  <si>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</si>
  <si>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</si>
  <si>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</si>
  <si>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</si>
  <si>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</si>
  <si>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</si>
  <si>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</si>
  <si>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</si>
  <si>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</si>
  <si>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</si>
  <si>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</si>
  <si>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</si>
  <si>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</si>
  <si>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</si>
  <si>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</si>
  <si>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</si>
  <si>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</si>
  <si>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</si>
  <si>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</si>
  <si>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</si>
  <si>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</si>
  <si>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</si>
  <si>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</si>
  <si>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</si>
  <si>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</si>
  <si>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</si>
  <si>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</si>
  <si>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</si>
  <si>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</si>
  <si>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</si>
  <si>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</si>
  <si>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</si>
  <si>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</si>
  <si>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</si>
  <si>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</si>
  <si>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</si>
  <si>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</si>
  <si>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</si>
  <si>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</si>
  <si>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</si>
  <si>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</si>
  <si>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</si>
  <si>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</si>
  <si>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</si>
  <si>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</si>
  <si>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</si>
  <si>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</si>
  <si>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</si>
  <si>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</si>
  <si>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</si>
  <si>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</si>
  <si>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</si>
  <si>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</si>
  <si>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</si>
  <si>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</si>
  <si>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</si>
  <si>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</si>
  <si>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</si>
  <si>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</si>
  <si>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</si>
  <si>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</si>
  <si>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</si>
  <si>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</si>
  <si>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</si>
  <si>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</si>
  <si>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</si>
  <si>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</si>
  <si>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</si>
  <si>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</si>
  <si>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</si>
  <si>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</si>
  <si>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</si>
  <si>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</si>
  <si>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</si>
  <si>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</si>
  <si>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</si>
  <si>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</si>
  <si>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</si>
  <si>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</si>
  <si>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</si>
  <si>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</si>
  <si>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</si>
  <si>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</si>
  <si>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</si>
  <si>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</si>
  <si>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</si>
  <si>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</si>
  <si>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</si>
  <si>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</si>
  <si>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</si>
  <si>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</si>
  <si>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</si>
  <si>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</si>
  <si>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</si>
  <si>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</si>
  <si>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</si>
  <si>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</si>
  <si>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</si>
  <si>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</si>
  <si>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</si>
  <si>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</si>
  <si>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</si>
  <si>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</si>
  <si>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</si>
  <si>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</si>
  <si>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</si>
  <si>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</si>
  <si>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</si>
  <si>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</si>
  <si>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</si>
  <si>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</si>
  <si>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</si>
  <si>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</si>
  <si>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</si>
  <si>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</si>
  <si>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</si>
  <si>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</si>
  <si>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</si>
  <si>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</si>
  <si>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</si>
  <si>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</si>
  <si>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</si>
  <si>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</si>
  <si>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</si>
  <si>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</si>
  <si>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</si>
  <si>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</si>
  <si>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</si>
  <si>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</si>
  <si>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</si>
  <si>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</si>
  <si>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</si>
  <si>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</si>
  <si>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</si>
  <si>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</si>
  <si>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</si>
  <si>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</si>
  <si>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</si>
  <si>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</si>
  <si>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</si>
  <si>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</si>
  <si>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</si>
  <si>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</si>
  <si>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</si>
  <si>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</si>
  <si>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</si>
  <si>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</si>
  <si>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</si>
  <si>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</si>
  <si>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</si>
  <si>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</si>
  <si>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</si>
  <si>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</si>
  <si>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</si>
  <si>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</si>
  <si>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</si>
  <si>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</si>
  <si>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</si>
  <si>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</si>
  <si>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</si>
  <si>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</si>
  <si>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</si>
  <si>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</si>
  <si>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</si>
  <si>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</si>
  <si>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</si>
  <si>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</si>
  <si>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</si>
  <si>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</si>
  <si>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</si>
  <si>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</si>
  <si>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</si>
  <si>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</si>
  <si>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</si>
  <si>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</si>
  <si>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</si>
  <si>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</si>
  <si>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</si>
  <si>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</si>
  <si>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</si>
  <si>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</si>
  <si>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</si>
  <si>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</si>
  <si>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</si>
  <si>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</si>
  <si>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</si>
  <si>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</si>
  <si>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</si>
  <si>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</si>
  <si>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</si>
  <si>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</si>
  <si>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</si>
  <si>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</si>
  <si>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</si>
  <si>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</si>
  <si>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</si>
  <si>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</si>
  <si>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</si>
  <si>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</si>
  <si>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</si>
  <si>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</si>
  <si>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</si>
  <si>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</si>
  <si>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</si>
  <si>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</si>
  <si>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</si>
  <si>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</si>
  <si>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</si>
  <si>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</si>
  <si>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</si>
  <si>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</si>
  <si>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</si>
  <si>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</si>
  <si>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</si>
  <si>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</si>
  <si>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</si>
  <si>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</si>
  <si>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</si>
  <si>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</si>
  <si>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</si>
  <si>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</si>
  <si>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</si>
  <si>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</si>
  <si>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</si>
  <si>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</si>
  <si>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</si>
  <si>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</si>
  <si>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</si>
  <si>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</si>
  <si>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</si>
  <si>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</si>
  <si>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</si>
  <si>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</si>
  <si>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</si>
  <si>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</si>
  <si>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</si>
  <si>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</si>
  <si>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</si>
  <si>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</si>
  <si>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</si>
  <si>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</si>
  <si>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</si>
  <si>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</si>
  <si>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</si>
  <si>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</si>
  <si>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</si>
  <si>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</si>
  <si>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</si>
  <si>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</si>
  <si>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</si>
  <si>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</si>
  <si>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</si>
  <si>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</si>
  <si>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</si>
  <si>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</si>
  <si>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</si>
  <si>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</si>
  <si>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</si>
  <si>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</si>
  <si>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</si>
  <si>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</si>
  <si>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</si>
  <si>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</si>
  <si>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</si>
  <si>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</si>
  <si>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</si>
  <si>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</si>
  <si>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</si>
  <si>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</si>
  <si>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</si>
  <si>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</si>
  <si>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</si>
  <si>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</si>
  <si>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</si>
  <si>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</si>
  <si>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</si>
  <si>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</si>
  <si>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</si>
  <si>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</si>
  <si>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</si>
  <si>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</si>
  <si>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</si>
  <si>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</si>
  <si>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</si>
  <si>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</si>
  <si>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</si>
  <si>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</si>
  <si>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</si>
  <si>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</si>
  <si>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</si>
  <si>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</si>
  <si>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</si>
  <si>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</si>
  <si>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</si>
  <si>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</si>
  <si>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</si>
  <si>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</si>
  <si>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</si>
  <si>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</si>
  <si>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</si>
  <si>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</si>
  <si>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</si>
  <si>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</si>
  <si>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</si>
  <si>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</si>
  <si>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</si>
  <si>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</si>
  <si>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</si>
  <si>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</si>
  <si>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</si>
  <si>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</si>
  <si>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</si>
  <si>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</si>
  <si>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</si>
  <si>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</si>
  <si>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</si>
  <si>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</si>
  <si>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</si>
  <si>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</si>
  <si>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</si>
  <si>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</si>
  <si>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</si>
  <si>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</si>
  <si>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</si>
  <si>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</si>
  <si>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</si>
  <si>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</si>
  <si>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</si>
  <si>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</si>
  <si>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</si>
  <si>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</si>
  <si>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</si>
  <si>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</si>
  <si>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</si>
  <si>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</si>
  <si>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</si>
  <si>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</si>
  <si>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</si>
  <si>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</si>
  <si>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</si>
  <si>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</si>
  <si>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</si>
  <si>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</si>
  <si>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</si>
  <si>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</si>
  <si>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</si>
  <si>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</si>
  <si>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</si>
  <si>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</si>
  <si>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</si>
  <si>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</si>
  <si>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</si>
  <si>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</si>
  <si>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</si>
  <si>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</si>
  <si>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</si>
  <si>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</si>
  <si>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</si>
  <si>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</si>
  <si>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</si>
  <si>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</si>
  <si>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</si>
  <si>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</si>
  <si>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</si>
  <si>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</si>
  <si>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</si>
  <si>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</si>
  <si>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</si>
  <si>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</si>
  <si>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</si>
  <si>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</si>
  <si>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</si>
  <si>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</si>
  <si>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</si>
  <si>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</si>
  <si>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</si>
  <si>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</si>
  <si>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</si>
  <si>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</si>
  <si>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</si>
  <si>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</si>
  <si>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</si>
  <si>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</si>
  <si>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</si>
  <si>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</si>
  <si>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</si>
  <si>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</si>
  <si>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</si>
  <si>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</si>
  <si>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</si>
  <si>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</si>
  <si>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</si>
  <si>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</si>
  <si>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</si>
  <si>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</si>
  <si>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</si>
  <si>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</si>
  <si>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</si>
  <si>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</si>
  <si>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</si>
  <si>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</si>
  <si>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</si>
  <si>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</si>
  <si>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</si>
  <si>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</si>
  <si>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</si>
  <si>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</si>
  <si>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</si>
  <si>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</si>
  <si>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</si>
  <si>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</si>
  <si>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</si>
  <si>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</si>
  <si>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</si>
  <si>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</si>
  <si>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</si>
  <si>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</si>
  <si>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</si>
  <si>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</si>
  <si>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</si>
  <si>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</si>
  <si>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</si>
  <si>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</si>
  <si>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</si>
  <si>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</si>
  <si>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</si>
  <si>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</si>
  <si>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</si>
  <si>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</si>
  <si>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</si>
  <si>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</si>
  <si>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</si>
  <si>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</si>
  <si>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</si>
  <si>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</si>
  <si>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</si>
  <si>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</si>
  <si>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</si>
  <si>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</si>
  <si>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</si>
  <si>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</si>
  <si>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</si>
  <si>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</si>
  <si>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</si>
  <si>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</si>
  <si>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</si>
  <si>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</si>
  <si>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</si>
  <si>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</si>
  <si>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</si>
  <si>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</si>
  <si>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</si>
  <si>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</si>
  <si>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</si>
  <si>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</si>
  <si>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</si>
  <si>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</si>
  <si>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</si>
  <si>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</si>
  <si>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</si>
  <si>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</si>
  <si>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</si>
  <si>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</si>
  <si>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</si>
  <si>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</si>
  <si>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</si>
  <si>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</si>
  <si>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</si>
  <si>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</si>
  <si>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</si>
  <si>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</si>
  <si>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</si>
  <si>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</si>
  <si>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</si>
  <si>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</si>
  <si>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</si>
  <si>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</si>
  <si>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</si>
  <si>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</si>
  <si>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</si>
  <si>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</si>
  <si>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</si>
  <si>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</si>
  <si>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</si>
  <si>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</si>
  <si>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</si>
  <si>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</si>
  <si>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</si>
  <si>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</si>
  <si>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</si>
  <si>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</si>
  <si>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</si>
  <si>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</si>
  <si>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</si>
  <si>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</si>
  <si>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</si>
  <si>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</si>
  <si>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</si>
  <si>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</si>
  <si>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</si>
  <si>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</si>
  <si>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</si>
  <si>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</si>
  <si>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</si>
  <si>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</si>
  <si>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</si>
  <si>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</si>
  <si>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</si>
  <si>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</si>
  <si>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</si>
  <si>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</si>
  <si>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</si>
  <si>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</si>
  <si>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</si>
  <si>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</si>
  <si>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</si>
  <si>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</si>
  <si>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</si>
  <si>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</si>
  <si>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</si>
  <si>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</si>
  <si>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</si>
  <si>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</si>
  <si>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</si>
  <si>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</si>
  <si>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</si>
  <si>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</si>
  <si>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</si>
  <si>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</si>
  <si>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</si>
  <si>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</si>
  <si>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</si>
  <si>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</si>
  <si>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</si>
  <si>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</si>
  <si>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</si>
  <si>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</si>
  <si>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</si>
  <si>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</si>
  <si>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</si>
  <si>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</si>
  <si>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</si>
  <si>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</si>
  <si>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</si>
  <si>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</si>
  <si>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</si>
  <si>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</si>
  <si>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</si>
  <si>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</si>
  <si>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</si>
  <si>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</si>
  <si>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</si>
  <si>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</si>
  <si>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</si>
  <si>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</si>
  <si>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</si>
  <si>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</si>
  <si>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</si>
  <si>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</si>
  <si>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</si>
  <si>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</si>
  <si>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</si>
  <si>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</si>
  <si>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</si>
  <si>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</si>
  <si>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</si>
  <si>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</si>
  <si>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</si>
  <si>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</si>
  <si>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</si>
  <si>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</si>
  <si>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</si>
  <si>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</si>
  <si>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</si>
  <si>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</si>
  <si>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</si>
  <si>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</si>
  <si>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</si>
  <si>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</si>
  <si>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</si>
  <si>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</si>
  <si>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</si>
  <si>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</si>
  <si>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</si>
  <si>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</si>
  <si>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</si>
  <si>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</si>
  <si>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</si>
  <si>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</si>
  <si>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</si>
  <si>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</si>
  <si>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</si>
  <si>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</si>
  <si>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</si>
  <si>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</si>
  <si>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</si>
  <si>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</si>
  <si>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</si>
  <si>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</si>
  <si>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</si>
  <si>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</si>
  <si>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</si>
  <si>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</si>
  <si>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</si>
  <si>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</si>
  <si>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</si>
  <si>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</si>
  <si>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</si>
  <si>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</si>
  <si>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</si>
  <si>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</si>
  <si>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</si>
  <si>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</si>
  <si>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</si>
  <si>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</si>
  <si>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</si>
  <si>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</si>
  <si>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</si>
  <si>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</si>
  <si>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</si>
  <si>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</si>
  <si>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</si>
  <si>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</si>
  <si>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</si>
  <si>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</si>
  <si>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</si>
  <si>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</si>
  <si>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</si>
  <si>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</si>
  <si>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</si>
  <si>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</si>
  <si>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</si>
  <si>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</si>
  <si>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</si>
  <si>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</si>
  <si>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</si>
  <si>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</si>
  <si>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</si>
  <si>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</si>
  <si>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</si>
  <si>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</si>
  <si>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</si>
  <si>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</si>
  <si>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</si>
  <si>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</si>
  <si>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</si>
  <si>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</si>
  <si>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</si>
  <si>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</si>
  <si>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</si>
  <si>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</si>
  <si>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</si>
  <si>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</si>
  <si>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</si>
  <si>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</si>
  <si>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</si>
  <si>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</si>
  <si>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</si>
  <si>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</si>
  <si>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</si>
  <si>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</si>
  <si>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</si>
  <si>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</si>
  <si>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</si>
  <si>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</si>
  <si>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</si>
  <si>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</si>
  <si>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</si>
  <si>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</si>
  <si>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</si>
  <si>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</si>
  <si>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</si>
  <si>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</si>
  <si>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</si>
  <si>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</si>
  <si>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</si>
  <si>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</si>
  <si>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</si>
  <si>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</si>
  <si>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</si>
  <si>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</si>
  <si>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</si>
  <si>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</si>
  <si>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</si>
  <si>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</si>
  <si>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</si>
  <si>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</si>
  <si>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</si>
  <si>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</si>
  <si>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</si>
  <si>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</si>
  <si>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</si>
  <si>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</si>
  <si>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</si>
  <si>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</si>
  <si>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</si>
  <si>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</si>
  <si>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</si>
  <si>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</si>
  <si>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</si>
  <si>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</si>
  <si>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</si>
  <si>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</si>
  <si>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</si>
  <si>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</si>
  <si>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</si>
  <si>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</si>
  <si>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</si>
  <si>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</si>
  <si>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</si>
  <si>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</si>
  <si>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</si>
  <si>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</si>
  <si>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</si>
  <si>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</si>
  <si>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</si>
  <si>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</si>
  <si>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</si>
  <si>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</si>
  <si>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</si>
  <si>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</si>
  <si>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</si>
  <si>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</si>
  <si>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</si>
  <si>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</si>
  <si>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</si>
  <si>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</si>
  <si>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</si>
  <si>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</si>
  <si>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</si>
  <si>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</si>
  <si>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</si>
  <si>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</si>
  <si>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</si>
  <si>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</si>
  <si>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</si>
  <si>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</si>
  <si>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</si>
  <si>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</si>
  <si>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</si>
  <si>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</si>
  <si>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</si>
  <si>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</si>
  <si>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</si>
  <si>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</si>
  <si>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</si>
  <si>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</si>
  <si>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</si>
  <si>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</si>
  <si>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</si>
  <si>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</si>
  <si>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</si>
  <si>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</si>
  <si>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</si>
  <si>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</si>
  <si>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</si>
  <si>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</si>
  <si>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</si>
  <si>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</si>
  <si>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</si>
  <si>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</si>
  <si>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</si>
  <si>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</si>
  <si>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</si>
  <si>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</si>
  <si>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</si>
  <si>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</si>
  <si>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</si>
  <si>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</si>
  <si>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</si>
  <si>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</si>
  <si>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</si>
  <si>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</si>
  <si>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</si>
  <si>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</si>
  <si>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</si>
  <si>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</si>
  <si>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</si>
  <si>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</si>
  <si>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</si>
  <si>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</si>
  <si>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</si>
  <si>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</si>
  <si>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</si>
  <si>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</si>
  <si>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</si>
  <si>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</si>
  <si>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</si>
  <si>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</si>
  <si>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</si>
  <si>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</si>
  <si>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</si>
  <si>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</si>
  <si>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</si>
  <si>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</si>
  <si>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</si>
  <si>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</si>
  <si>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</si>
  <si>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</si>
  <si>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</si>
  <si>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</si>
  <si>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</si>
  <si>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</si>
  <si>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</si>
  <si>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</si>
  <si>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</si>
  <si>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</si>
  <si>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</si>
  <si>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</si>
  <si>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</si>
  <si>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</si>
  <si>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</si>
  <si>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</si>
  <si>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</si>
  <si>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</si>
  <si>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</si>
  <si>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</si>
  <si>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</si>
  <si>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</si>
  <si>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</si>
  <si>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</si>
  <si>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</si>
  <si>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</si>
  <si>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</si>
  <si>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</si>
  <si>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</si>
  <si>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</si>
  <si>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</si>
  <si>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</si>
  <si>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</si>
  <si>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</si>
  <si>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</si>
  <si>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</si>
  <si>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</si>
  <si>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</si>
  <si>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</si>
  <si>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</si>
  <si>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</si>
  <si>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</si>
  <si>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</si>
  <si>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</si>
  <si>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</si>
  <si>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</si>
  <si>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</si>
  <si>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</si>
  <si>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</si>
  <si>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</si>
  <si>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</si>
  <si>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</si>
  <si>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</si>
  <si>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</si>
  <si>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</si>
  <si>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</si>
  <si>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</si>
  <si>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</si>
  <si>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</si>
  <si>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</si>
  <si>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</si>
  <si>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</si>
  <si>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</si>
  <si>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</si>
  <si>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</si>
  <si>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</si>
  <si>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</si>
  <si>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</si>
  <si>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</si>
  <si>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</si>
  <si>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</si>
  <si>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</si>
  <si>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</si>
  <si>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</si>
  <si>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</si>
  <si>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</si>
  <si>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</si>
  <si>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</si>
  <si>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</si>
  <si>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</si>
  <si>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</si>
  <si>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</si>
  <si>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</si>
  <si>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</si>
  <si>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</si>
  <si>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</si>
  <si>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</si>
  <si>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</si>
  <si>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</si>
  <si>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</si>
  <si>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</si>
  <si>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</si>
  <si>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</si>
  <si>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</si>
  <si>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</si>
  <si>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</si>
  <si>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</si>
  <si>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</si>
  <si>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</si>
  <si>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</si>
  <si>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</si>
  <si>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</si>
  <si>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</si>
  <si>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</si>
  <si>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</si>
  <si>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</si>
  <si>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</si>
  <si>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</si>
  <si>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</si>
  <si>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</si>
  <si>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</si>
  <si>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</si>
  <si>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</si>
  <si>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</si>
  <si>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</si>
  <si>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</si>
  <si>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</si>
  <si>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</si>
  <si>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</si>
  <si>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</si>
  <si>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</si>
  <si>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</si>
  <si>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</si>
  <si>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</si>
  <si>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</si>
  <si>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</si>
  <si>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</si>
  <si>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</si>
  <si>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</si>
  <si>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</si>
  <si>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</si>
  <si>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</si>
  <si>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</si>
  <si>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</si>
  <si>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</si>
  <si>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</si>
  <si>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</si>
  <si>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</si>
  <si>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</si>
  <si>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</si>
  <si>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</si>
  <si>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</si>
  <si>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</si>
  <si>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</si>
  <si>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</si>
  <si>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</si>
  <si>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</si>
  <si>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</si>
  <si>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</si>
  <si>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</si>
  <si>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</si>
  <si>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</si>
  <si>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</si>
  <si>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</si>
  <si>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</si>
  <si>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</si>
  <si>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</si>
  <si>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</si>
  <si>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</si>
  <si>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</si>
  <si>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</si>
  <si>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</si>
  <si>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</si>
  <si>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</si>
  <si>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</si>
  <si>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</si>
  <si>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</si>
  <si>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</si>
  <si>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</si>
  <si>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</si>
  <si>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</si>
  <si>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</si>
  <si>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</si>
  <si>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</si>
  <si>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</si>
  <si>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</si>
  <si>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</si>
  <si>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</si>
  <si>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</si>
  <si>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</si>
  <si>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</si>
  <si>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</si>
  <si>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</si>
  <si>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</si>
  <si>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</si>
  <si>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</si>
  <si>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</si>
  <si>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</si>
  <si>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</si>
  <si>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</si>
  <si>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</si>
  <si>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</si>
  <si>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</si>
  <si>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</si>
  <si>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</si>
  <si>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</si>
  <si>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</si>
  <si>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</si>
  <si>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</si>
  <si>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</si>
  <si>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</si>
  <si>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</si>
  <si>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</si>
  <si>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</si>
  <si>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</si>
  <si>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</si>
  <si>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</si>
  <si>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</si>
  <si>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</si>
  <si>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</si>
  <si>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</si>
  <si>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</si>
  <si>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</si>
  <si>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</si>
  <si>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</si>
  <si>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</si>
  <si>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</si>
  <si>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</si>
  <si>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</si>
  <si>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</si>
  <si>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</si>
  <si>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</si>
  <si>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</si>
  <si>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</si>
  <si>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</si>
  <si>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</si>
  <si>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</si>
  <si>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</si>
  <si>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</si>
  <si>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</si>
  <si>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</si>
  <si>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</si>
  <si>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</si>
  <si>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</si>
  <si>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</si>
  <si>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</si>
  <si>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</si>
  <si>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</si>
  <si>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</si>
  <si>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</si>
  <si>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</si>
  <si>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</si>
  <si>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</si>
  <si>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</si>
  <si>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</si>
  <si>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</si>
  <si>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</si>
  <si>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</si>
  <si>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</si>
  <si>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</si>
  <si>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</si>
  <si>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</si>
  <si>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</si>
  <si>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</si>
  <si>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</si>
  <si>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</si>
  <si>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</si>
  <si>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</si>
  <si>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</si>
  <si>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</si>
  <si>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</si>
  <si>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</si>
  <si>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</si>
  <si>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</si>
  <si>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</si>
  <si>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</si>
  <si>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</si>
  <si>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</si>
  <si>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</si>
  <si>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</si>
  <si>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</si>
  <si>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</si>
  <si>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</si>
  <si>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</si>
  <si>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</si>
  <si>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</si>
  <si>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</si>
  <si>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</si>
  <si>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</si>
  <si>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</si>
  <si>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</si>
  <si>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</si>
  <si>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</si>
  <si>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</si>
  <si>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</si>
  <si>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</si>
  <si>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</si>
  <si>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</si>
  <si>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</si>
  <si>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</si>
  <si>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</si>
  <si>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</si>
  <si>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</si>
  <si>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</si>
  <si>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</si>
  <si>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</si>
  <si>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</si>
  <si>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</si>
  <si>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</si>
  <si>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</si>
  <si>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</si>
  <si>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</si>
  <si>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</si>
  <si>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</si>
  <si>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</si>
  <si>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</si>
  <si>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</si>
  <si>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</si>
  <si>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</si>
  <si>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</si>
  <si>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</si>
  <si>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</si>
  <si>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</si>
  <si>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</si>
  <si>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</si>
  <si>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</si>
  <si>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</si>
  <si>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</si>
  <si>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</si>
  <si>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</si>
  <si>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</si>
  <si>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</si>
  <si>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</si>
  <si>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</si>
  <si>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</si>
  <si>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</si>
  <si>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</si>
  <si>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</si>
  <si>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</si>
  <si>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</si>
  <si>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</si>
  <si>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</si>
  <si>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</si>
  <si>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</si>
  <si>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</si>
  <si>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</si>
  <si>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</si>
  <si>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</si>
  <si>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</si>
  <si>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</si>
  <si>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</si>
  <si>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</si>
  <si>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</si>
  <si>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</si>
  <si>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</si>
  <si>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</si>
  <si>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</si>
  <si>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</si>
  <si>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</si>
  <si>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</si>
  <si>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</si>
  <si>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</si>
  <si>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</si>
  <si>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</si>
  <si>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</si>
  <si>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</si>
  <si>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</si>
  <si>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</si>
  <si>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</si>
  <si>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</si>
  <si>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</si>
  <si>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</si>
  <si>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</si>
  <si>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</si>
  <si>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</si>
  <si>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</si>
  <si>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</si>
  <si>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</si>
  <si>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</si>
  <si>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</si>
  <si>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</si>
  <si>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</si>
  <si>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</si>
  <si>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</si>
  <si>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</si>
  <si>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</si>
  <si>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</si>
  <si>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</si>
  <si>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</si>
  <si>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</si>
  <si>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</si>
  <si>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</si>
  <si>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</si>
  <si>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</si>
  <si>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</si>
  <si>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</si>
  <si>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</si>
  <si>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</si>
  <si>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</si>
  <si>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</si>
  <si>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</si>
  <si>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</si>
  <si>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</si>
  <si>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</si>
  <si>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</si>
  <si>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</si>
  <si>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</si>
  <si>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</si>
  <si>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</si>
  <si>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</si>
  <si>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</si>
  <si>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</si>
  <si>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</si>
  <si>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</si>
  <si>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</si>
  <si>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</si>
  <si>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</si>
  <si>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</si>
  <si>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</si>
  <si>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</si>
  <si>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</si>
  <si>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</si>
  <si>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</si>
  <si>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</si>
  <si>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</si>
  <si>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</si>
  <si>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</si>
  <si>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</si>
  <si>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</si>
  <si>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</si>
  <si>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</si>
  <si>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</si>
  <si>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</si>
  <si>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</si>
  <si>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</si>
  <si>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</si>
  <si>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</si>
  <si>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</si>
  <si>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</si>
  <si>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</si>
  <si>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</si>
  <si>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</si>
  <si>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</si>
  <si>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</si>
  <si>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</si>
  <si>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</si>
  <si>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</si>
  <si>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</si>
  <si>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</si>
  <si>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</si>
  <si>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</si>
  <si>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</si>
  <si>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</si>
  <si>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</si>
  <si>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</si>
  <si>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</si>
  <si>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</si>
  <si>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</si>
  <si>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</si>
  <si>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</si>
  <si>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</si>
  <si>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</si>
  <si>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</si>
  <si>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</si>
  <si>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</si>
  <si>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</si>
  <si>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</si>
  <si>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</si>
  <si>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</si>
  <si>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</si>
  <si>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</si>
  <si>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</si>
  <si>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</si>
  <si>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</si>
  <si>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</si>
  <si>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</si>
  <si>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</si>
  <si>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</si>
  <si>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</si>
  <si>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</si>
  <si>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</si>
  <si>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</si>
  <si>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</si>
  <si>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</si>
  <si>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</si>
  <si>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</si>
  <si>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</si>
  <si>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</si>
  <si>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</si>
  <si>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</si>
  <si>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</si>
  <si>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</si>
  <si>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</si>
  <si>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</si>
  <si>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</si>
  <si>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</si>
  <si>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</si>
  <si>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</si>
  <si>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</si>
  <si>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</si>
  <si>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</si>
  <si>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</si>
  <si>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</si>
  <si>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</si>
  <si>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</si>
  <si>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</si>
  <si>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</si>
  <si>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</si>
  <si>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</si>
  <si>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</si>
  <si>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</si>
  <si>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</si>
  <si>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</si>
  <si>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</si>
  <si>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</si>
  <si>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</si>
  <si>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</si>
  <si>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</si>
  <si>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</si>
  <si>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</si>
  <si>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</si>
  <si>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</si>
  <si>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</si>
  <si>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</si>
  <si>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</si>
  <si>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</si>
  <si>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</si>
  <si>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</si>
  <si>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</si>
  <si>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</si>
  <si>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</si>
  <si>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</si>
  <si>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</si>
  <si>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</si>
  <si>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</si>
  <si>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</si>
  <si>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</si>
  <si>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</si>
  <si>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</si>
  <si>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</si>
  <si>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</si>
  <si>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</si>
  <si>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</si>
  <si>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</si>
  <si>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</si>
  <si>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</si>
  <si>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</si>
  <si>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</si>
  <si>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</si>
  <si>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</si>
  <si>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</si>
  <si>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</si>
  <si>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</si>
  <si>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</si>
  <si>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</si>
  <si>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</si>
  <si>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</si>
  <si>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</si>
  <si>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</si>
  <si>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</si>
  <si>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</si>
  <si>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</si>
  <si>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</si>
  <si>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</si>
  <si>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</si>
  <si>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</si>
  <si>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</si>
  <si>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</si>
  <si>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</si>
  <si>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</si>
  <si>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</si>
  <si>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</si>
  <si>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</si>
  <si>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</si>
  <si>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</si>
  <si>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</si>
  <si>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</si>
  <si>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</si>
  <si>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</si>
  <si>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</si>
  <si>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</si>
  <si>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</si>
  <si>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</si>
  <si>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</si>
  <si>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</si>
  <si>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</si>
  <si>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</si>
  <si>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</si>
  <si>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</si>
  <si>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</si>
  <si>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</si>
  <si>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</si>
  <si>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</si>
  <si>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</si>
  <si>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</si>
  <si>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</si>
  <si>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</si>
  <si>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</si>
  <si>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</si>
  <si>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</si>
  <si>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</si>
  <si>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</si>
  <si>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</si>
  <si>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</si>
  <si>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</si>
  <si>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</si>
  <si>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</si>
  <si>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</si>
  <si>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</si>
  <si>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</si>
  <si>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</si>
  <si>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</si>
  <si>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</si>
  <si>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</si>
  <si>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</si>
  <si>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</si>
  <si>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</si>
  <si>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</si>
  <si>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</si>
  <si>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</si>
  <si>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</si>
  <si>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</si>
  <si>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</si>
  <si>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</si>
  <si>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</si>
  <si>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</si>
  <si>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</si>
  <si>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</si>
  <si>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</si>
  <si>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</si>
  <si>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</si>
  <si>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</si>
  <si>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</si>
  <si>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</si>
  <si>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</si>
  <si>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</si>
  <si>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</si>
  <si>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</si>
  <si>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</si>
  <si>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</si>
  <si>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</si>
  <si>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</si>
  <si>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</si>
  <si>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</si>
  <si>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</si>
  <si>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</si>
  <si>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</si>
  <si>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</si>
  <si>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</si>
  <si>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</si>
  <si>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</si>
  <si>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</si>
  <si>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</si>
  <si>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</si>
  <si>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</si>
  <si>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</si>
  <si>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</si>
  <si>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</si>
  <si>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</si>
  <si>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</si>
  <si>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</si>
  <si>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</si>
  <si>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</si>
  <si>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</si>
  <si>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</si>
  <si>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</si>
  <si>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</si>
  <si>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</si>
  <si>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</si>
  <si>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</si>
  <si>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</si>
  <si>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</si>
  <si>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</si>
  <si>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</si>
  <si>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</si>
  <si>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</si>
  <si>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</si>
  <si>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</si>
  <si>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</si>
  <si>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</si>
  <si>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</si>
  <si>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</si>
  <si>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</si>
  <si>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</si>
  <si>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</si>
  <si>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</si>
  <si>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</si>
  <si>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</si>
  <si>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</si>
  <si>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</si>
  <si>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</si>
  <si>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</si>
  <si>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</si>
  <si>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</si>
  <si>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</si>
  <si>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</si>
  <si>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</si>
  <si>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</si>
  <si>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</si>
  <si>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</si>
  <si>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</si>
  <si>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</si>
  <si>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</si>
  <si>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</si>
  <si>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</si>
  <si>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</si>
  <si>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</si>
  <si>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</si>
  <si>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</si>
  <si>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</si>
  <si>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</si>
  <si>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</si>
  <si>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</si>
  <si>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</si>
  <si>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</si>
  <si>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</si>
  <si>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</si>
  <si>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</si>
  <si>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</si>
  <si>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</si>
  <si>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</si>
  <si>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</si>
  <si>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</si>
  <si>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</si>
  <si>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</si>
  <si>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</si>
  <si>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</si>
  <si>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</si>
  <si>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</si>
  <si>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</si>
  <si>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</si>
  <si>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</si>
  <si>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</si>
  <si>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</si>
  <si>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</si>
  <si>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</si>
  <si>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</si>
  <si>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</si>
  <si>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</si>
  <si>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</si>
  <si>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</si>
  <si>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</si>
  <si>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</si>
  <si>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</si>
  <si>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</si>
  <si>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</si>
  <si>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</si>
  <si>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</si>
  <si>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</si>
  <si>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</si>
  <si>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</si>
  <si>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</si>
  <si>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</si>
  <si>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</si>
  <si>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</si>
  <si>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</si>
  <si>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</si>
  <si>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</si>
  <si>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</si>
  <si>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</si>
  <si>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</si>
  <si>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</si>
  <si>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</si>
  <si>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</si>
  <si>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</si>
  <si>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</si>
  <si>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</si>
  <si>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</si>
  <si>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</si>
  <si>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</si>
  <si>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</si>
  <si>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</si>
  <si>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</si>
  <si>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</si>
  <si>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</si>
  <si>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</si>
  <si>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</si>
  <si>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</si>
  <si>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</si>
  <si>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</si>
  <si>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</si>
  <si>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</si>
  <si>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</si>
  <si>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</si>
  <si>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</si>
  <si>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</si>
  <si>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</si>
  <si>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</si>
  <si>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</si>
  <si>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</si>
  <si>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</si>
  <si>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</si>
  <si>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</si>
  <si>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</si>
  <si>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</si>
  <si>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</si>
  <si>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</si>
  <si>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</si>
  <si>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</si>
  <si>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</si>
  <si>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</si>
  <si>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</si>
  <si>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</si>
  <si>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</si>
  <si>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</si>
  <si>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</si>
  <si>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</si>
  <si>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</si>
  <si>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</si>
  <si>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</si>
  <si>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</si>
  <si>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</si>
  <si>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</si>
  <si>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</si>
  <si>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</si>
  <si>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</si>
  <si>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</si>
  <si>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</si>
  <si>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</si>
  <si>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</si>
  <si>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</si>
  <si>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</si>
  <si>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</si>
  <si>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</si>
  <si>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</si>
  <si>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</si>
  <si>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</si>
  <si>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</si>
  <si>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</si>
  <si>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</si>
  <si>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</si>
  <si>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</si>
  <si>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</si>
  <si>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</si>
  <si>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</si>
  <si>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</si>
  <si>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</si>
  <si>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</si>
  <si>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</si>
  <si>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</si>
  <si>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</si>
  <si>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</si>
  <si>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</si>
  <si>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</si>
  <si>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</si>
  <si>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</si>
  <si>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</si>
  <si>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</si>
  <si>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</si>
  <si>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</si>
  <si>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</si>
  <si>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</si>
  <si>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</si>
  <si>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</si>
  <si>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</si>
  <si>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</si>
  <si>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</si>
  <si>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</si>
  <si>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</si>
  <si>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</si>
  <si>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</si>
  <si>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</si>
  <si>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</si>
  <si>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</si>
  <si>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</si>
  <si>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</si>
  <si>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</si>
  <si>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</si>
  <si>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</si>
  <si>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</si>
  <si>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</si>
  <si>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</si>
  <si>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</si>
  <si>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</si>
  <si>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</si>
  <si>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</si>
  <si>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</si>
  <si>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</si>
  <si>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</si>
  <si>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</si>
  <si>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</si>
  <si>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</si>
  <si>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</si>
  <si>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</si>
  <si>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</si>
  <si>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</si>
  <si>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</si>
  <si>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</si>
  <si>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</si>
  <si>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</si>
  <si>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</si>
  <si>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</si>
  <si>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</si>
  <si>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</si>
  <si>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</si>
  <si>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</si>
  <si>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</si>
  <si>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</si>
  <si>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</si>
  <si>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</si>
  <si>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</si>
  <si>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</si>
  <si>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</si>
  <si>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</si>
  <si>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</si>
  <si>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</si>
  <si>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</si>
  <si>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</si>
  <si>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</si>
  <si>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</si>
  <si>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</si>
  <si>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</si>
  <si>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</si>
  <si>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</si>
  <si>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</si>
  <si>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</si>
  <si>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</si>
  <si>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</si>
  <si>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</si>
  <si>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</si>
  <si>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</si>
  <si>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</si>
  <si>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</si>
  <si>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</si>
  <si>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</si>
  <si>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</si>
  <si>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</si>
  <si>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</si>
  <si>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</si>
  <si>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</si>
  <si>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</si>
  <si>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</si>
  <si>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</si>
  <si>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</si>
  <si>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</si>
  <si>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</si>
  <si>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</si>
  <si>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</si>
  <si>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</si>
  <si>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</si>
  <si>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</si>
  <si>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</si>
  <si>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</si>
  <si>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</si>
  <si>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</si>
  <si>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</si>
  <si>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</si>
  <si>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</si>
  <si>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</si>
  <si>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</si>
  <si>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</si>
  <si>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</si>
  <si>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</si>
  <si>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</si>
  <si>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</si>
  <si>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</si>
  <si>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</si>
  <si>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</si>
  <si>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</si>
  <si>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</si>
  <si>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</si>
  <si>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</si>
  <si>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</si>
  <si>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</si>
  <si>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</si>
  <si>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</si>
  <si>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</si>
  <si>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</si>
  <si>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</si>
  <si>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</si>
  <si>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</si>
  <si>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</si>
  <si>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</si>
  <si>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</si>
  <si>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</si>
  <si>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</si>
  <si>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</si>
  <si>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</si>
  <si>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</si>
  <si>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</si>
  <si>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</si>
  <si>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</si>
  <si>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</si>
  <si>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</si>
  <si>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</si>
  <si>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</si>
  <si>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</si>
  <si>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</si>
  <si>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</si>
  <si>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</si>
  <si>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</si>
  <si>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</si>
  <si>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</si>
  <si>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</si>
  <si>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</si>
  <si>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</si>
  <si>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</si>
  <si>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</si>
  <si>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</si>
  <si>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</si>
  <si>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</si>
  <si>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</si>
  <si>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</si>
  <si>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</si>
  <si>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</si>
  <si>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</si>
  <si>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</si>
  <si>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</si>
  <si>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</si>
  <si>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</si>
  <si>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</si>
  <si>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</si>
  <si>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</si>
  <si>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</si>
  <si>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</si>
  <si>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</si>
  <si>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</si>
  <si>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</si>
  <si>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</si>
  <si>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</si>
  <si>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</si>
  <si>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</si>
  <si>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</si>
  <si>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</si>
  <si>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</si>
  <si>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</si>
  <si>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</si>
  <si>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</si>
  <si>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</si>
  <si>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</si>
  <si>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</si>
  <si>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</si>
  <si>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</si>
  <si>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</si>
  <si>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</si>
  <si>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</si>
  <si>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</si>
  <si>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</si>
  <si>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</si>
  <si>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</si>
  <si>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</si>
  <si>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</si>
  <si>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</si>
  <si>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</si>
  <si>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</si>
  <si>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</si>
  <si>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</si>
  <si>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</si>
  <si>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</si>
  <si>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</si>
  <si>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</si>
  <si>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</si>
  <si>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</si>
  <si>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</si>
  <si>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</si>
  <si>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</si>
  <si>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</si>
  <si>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</si>
  <si>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</si>
  <si>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</si>
  <si>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</si>
  <si>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</si>
  <si>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</si>
  <si>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</si>
  <si>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</si>
  <si>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</si>
  <si>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</si>
  <si>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</si>
  <si>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</si>
  <si>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</si>
  <si>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</si>
  <si>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</si>
  <si>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</si>
  <si>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</si>
  <si>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</si>
  <si>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</si>
  <si>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</si>
  <si>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</si>
  <si>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</si>
  <si>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</si>
  <si>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</si>
  <si>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</si>
  <si>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</si>
  <si>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</si>
  <si>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</si>
  <si>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</si>
  <si>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</si>
  <si>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</si>
  <si>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</si>
  <si>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</si>
  <si>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</si>
  <si>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</si>
  <si>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</si>
  <si>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</si>
  <si>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</si>
  <si>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</si>
  <si>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</si>
  <si>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</si>
  <si>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</si>
  <si>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</si>
  <si>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</si>
  <si>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</si>
  <si>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</si>
  <si>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</si>
  <si>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</si>
  <si>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</si>
  <si>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</si>
  <si>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</si>
  <si>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</si>
  <si>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</si>
  <si>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</si>
  <si>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</si>
  <si>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</si>
  <si>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</si>
  <si>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</si>
  <si>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</si>
  <si>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</si>
  <si>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</si>
  <si>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</si>
  <si>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</si>
  <si>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</si>
  <si>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</si>
  <si>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</si>
  <si>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</si>
  <si>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</si>
  <si>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</si>
  <si>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</si>
  <si>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</si>
  <si>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</si>
  <si>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</si>
  <si>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</si>
  <si>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</si>
  <si>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</si>
  <si>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</si>
  <si>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</si>
  <si>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</si>
  <si>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</si>
  <si>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</si>
  <si>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</si>
  <si>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</si>
  <si>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</si>
  <si>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</si>
  <si>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</si>
  <si>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</si>
  <si>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</si>
  <si>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</si>
  <si>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</si>
  <si>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</si>
  <si>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</si>
  <si>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</si>
  <si>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</si>
  <si>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</si>
  <si>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</si>
  <si>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</si>
  <si>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</si>
  <si>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</si>
  <si>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</si>
  <si>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</si>
  <si>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</si>
  <si>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</si>
  <si>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</si>
  <si>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</si>
  <si>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</si>
  <si>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</si>
  <si>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</si>
  <si>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</si>
  <si>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</si>
  <si>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</si>
  <si>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</si>
  <si>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</si>
  <si>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</si>
  <si>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</si>
  <si>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</si>
  <si>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</si>
  <si>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</si>
  <si>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</si>
  <si>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</si>
  <si>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</si>
  <si>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</si>
  <si>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</si>
  <si>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</si>
  <si>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</si>
  <si>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</si>
  <si>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</si>
  <si>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</si>
  <si>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</si>
  <si>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</si>
  <si>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</si>
  <si>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</si>
  <si>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</si>
  <si>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</si>
  <si>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</si>
  <si>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</si>
  <si>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</si>
  <si>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</si>
  <si>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</si>
  <si>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</si>
  <si>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</si>
  <si>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</si>
  <si>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</si>
  <si>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</si>
  <si>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</si>
  <si>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</si>
  <si>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</si>
  <si>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</si>
  <si>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</si>
  <si>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</si>
  <si>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</si>
  <si>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</si>
  <si>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</si>
  <si>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</si>
  <si>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</si>
  <si>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</si>
  <si>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</si>
  <si>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</si>
  <si>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</si>
  <si>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</si>
  <si>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</si>
  <si>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</si>
  <si>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</si>
  <si>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</si>
  <si>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</si>
  <si>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</si>
  <si>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</si>
  <si>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</si>
  <si>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</si>
  <si>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</si>
  <si>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</si>
  <si>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</si>
  <si>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</si>
  <si>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</si>
  <si>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</si>
  <si>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</si>
  <si>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</si>
  <si>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</si>
  <si>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</si>
  <si>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</si>
  <si>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</si>
  <si>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</si>
  <si>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</si>
  <si>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</si>
  <si>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</si>
  <si>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</si>
  <si>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</si>
  <si>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</si>
  <si>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</si>
  <si>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</si>
  <si>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</si>
  <si>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</si>
  <si>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</si>
  <si>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</si>
  <si>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</si>
  <si>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</si>
  <si>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</si>
  <si>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</si>
  <si>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</si>
  <si>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</si>
  <si>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</si>
  <si>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</si>
  <si>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</si>
  <si>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</si>
  <si>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</si>
  <si>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</si>
  <si>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</si>
  <si>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</si>
  <si>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</si>
  <si>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</si>
  <si>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</si>
  <si>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</si>
  <si>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</si>
  <si>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</si>
  <si>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</si>
  <si>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</si>
  <si>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</si>
  <si>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</si>
  <si>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</si>
  <si>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</si>
  <si>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</si>
  <si>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</si>
  <si>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</si>
  <si>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</si>
  <si>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</si>
  <si>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</si>
  <si>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</si>
  <si>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</si>
  <si>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</si>
  <si>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</si>
  <si>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</si>
  <si>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</si>
  <si>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</si>
  <si>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</si>
  <si>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</si>
  <si>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</si>
  <si>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</si>
  <si>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</si>
  <si>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</si>
  <si>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</si>
  <si>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</si>
  <si>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</si>
  <si>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</si>
  <si>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</si>
  <si>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</si>
  <si>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</si>
  <si>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</si>
  <si>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</si>
  <si>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</si>
  <si>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</si>
  <si>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</si>
  <si>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</si>
  <si>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</si>
  <si>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</si>
  <si>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</si>
  <si>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</si>
  <si>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</si>
  <si>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</si>
  <si>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</si>
  <si>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</si>
  <si>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</si>
  <si>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</si>
  <si>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</si>
  <si>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</si>
  <si>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</si>
  <si>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</si>
  <si>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</si>
  <si>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</si>
  <si>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</si>
  <si>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</si>
  <si>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</si>
  <si>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</si>
  <si>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</si>
  <si>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</si>
  <si>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</si>
  <si>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</si>
  <si>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</si>
  <si>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</si>
  <si>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</si>
  <si>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</si>
  <si>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</si>
  <si>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</si>
  <si>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</si>
  <si>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</si>
  <si>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</si>
  <si>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</si>
  <si>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</si>
  <si>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</si>
  <si>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</si>
  <si>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</si>
  <si>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</si>
  <si>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</si>
  <si>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</si>
  <si>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</si>
  <si>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</si>
  <si>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</si>
  <si>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</si>
  <si>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</si>
  <si>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</si>
  <si>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</si>
  <si>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</si>
  <si>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</si>
  <si>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</si>
  <si>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</si>
  <si>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</si>
  <si>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</si>
  <si>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</si>
  <si>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</si>
  <si>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</si>
  <si>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</si>
  <si>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</si>
  <si>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</si>
  <si>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</si>
  <si>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</si>
  <si>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</si>
  <si>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</si>
  <si>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</si>
  <si>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</si>
  <si>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</si>
  <si>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</si>
  <si>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</si>
  <si>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</si>
  <si>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</si>
  <si>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</si>
  <si>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</si>
  <si>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</si>
  <si>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</si>
  <si>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</si>
  <si>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</si>
  <si>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</si>
  <si>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</si>
  <si>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</si>
  <si>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</si>
  <si>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</si>
  <si>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</si>
  <si>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</si>
  <si>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</si>
  <si>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</si>
  <si>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</si>
  <si>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</si>
  <si>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</si>
  <si>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</si>
  <si>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</si>
  <si>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</si>
  <si>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</si>
  <si>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</si>
  <si>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</si>
  <si>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</si>
  <si>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</si>
  <si>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</si>
  <si>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</si>
  <si>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</si>
  <si>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</si>
  <si>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</si>
  <si>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</si>
  <si>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</si>
  <si>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</si>
  <si>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</si>
  <si>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</si>
  <si>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</si>
  <si>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</si>
  <si>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</si>
  <si>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</si>
  <si>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</si>
  <si>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</si>
  <si>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</si>
  <si>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</si>
  <si>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</si>
  <si>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</si>
  <si>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</si>
  <si>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</si>
  <si>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</si>
  <si>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</si>
  <si>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</si>
  <si>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</si>
  <si>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</si>
  <si>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</si>
  <si>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</si>
  <si>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</si>
  <si>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</si>
  <si>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</si>
  <si>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</si>
  <si>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</si>
  <si>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</si>
  <si>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</si>
  <si>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</si>
  <si>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</si>
  <si>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</si>
  <si>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</si>
  <si>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</si>
  <si>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</si>
  <si>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</si>
  <si>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</si>
  <si>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</si>
  <si>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</si>
  <si>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</si>
  <si>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</si>
  <si>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</si>
  <si>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</si>
  <si>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</si>
  <si>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</si>
  <si>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</si>
  <si>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</si>
  <si>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</si>
  <si>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</si>
  <si>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</si>
  <si>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</si>
  <si>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</si>
  <si>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</si>
  <si>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</si>
  <si>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</si>
  <si>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</si>
  <si>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</si>
  <si>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</si>
  <si>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</si>
  <si>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</si>
  <si>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</si>
  <si>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</si>
  <si>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</si>
  <si>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</si>
  <si>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</si>
  <si>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</si>
  <si>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</si>
  <si>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</si>
  <si>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</si>
  <si>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</si>
  <si>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</si>
  <si>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</si>
  <si>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</si>
  <si>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</si>
  <si>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</si>
  <si>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</si>
  <si>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</si>
  <si>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</si>
  <si>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</si>
  <si>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</si>
  <si>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</si>
  <si>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</si>
  <si>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</si>
  <si>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</si>
  <si>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</si>
  <si>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</si>
  <si>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</si>
  <si>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</si>
  <si>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</si>
  <si>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</si>
  <si>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</si>
  <si>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</si>
  <si>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</si>
  <si>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</si>
  <si>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</si>
  <si>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</si>
  <si>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</si>
  <si>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</si>
  <si>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</si>
  <si>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</si>
  <si>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</si>
  <si>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</si>
  <si>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</si>
  <si>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</si>
  <si>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</si>
  <si>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</si>
  <si>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</si>
  <si>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</si>
  <si>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</si>
  <si>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</si>
  <si>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</si>
  <si>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</si>
  <si>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</si>
  <si>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</si>
  <si>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</si>
  <si>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</si>
  <si>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</si>
  <si>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</si>
  <si>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</si>
  <si>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</si>
  <si>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</si>
  <si>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</si>
  <si>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</si>
  <si>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</si>
  <si>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</si>
  <si>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</si>
  <si>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</si>
  <si>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</si>
  <si>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</si>
  <si>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</si>
  <si>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</si>
  <si>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</si>
  <si>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</si>
  <si>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</si>
  <si>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</si>
  <si>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</si>
  <si>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</si>
  <si>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</si>
  <si>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</si>
  <si>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</si>
  <si>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</si>
  <si>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</si>
  <si>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</si>
  <si>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</si>
  <si>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</si>
  <si>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</si>
  <si>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</si>
  <si>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</si>
  <si>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</si>
  <si>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</si>
  <si>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</si>
  <si>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</si>
  <si>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</si>
  <si>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</si>
  <si>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</si>
  <si>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</si>
  <si>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</si>
  <si>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</si>
  <si>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</si>
  <si>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</si>
  <si>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</si>
  <si>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</si>
  <si>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</si>
  <si>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</si>
  <si>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</si>
  <si>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</si>
  <si>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</si>
  <si>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</si>
  <si>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</si>
  <si>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</si>
  <si>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</si>
  <si>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</si>
  <si>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</si>
  <si>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</si>
  <si>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</si>
  <si>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</si>
  <si>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</si>
  <si>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</si>
  <si>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</si>
  <si>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</si>
  <si>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</si>
  <si>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</si>
  <si>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</si>
  <si>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</si>
  <si>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</si>
  <si>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</si>
  <si>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</si>
  <si>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</si>
  <si>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</si>
  <si>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</si>
  <si>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</si>
  <si>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</si>
  <si>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</si>
  <si>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</si>
  <si>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</si>
  <si>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</si>
  <si>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</si>
  <si>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</si>
  <si>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</si>
  <si>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</si>
  <si>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</si>
  <si>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</si>
  <si>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</si>
  <si>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</si>
  <si>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</si>
  <si>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</si>
  <si>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</si>
  <si>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</si>
  <si>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</si>
  <si>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</si>
  <si>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</si>
  <si>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</si>
  <si>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</si>
  <si>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</si>
  <si>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</si>
  <si>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</si>
  <si>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</si>
  <si>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</si>
  <si>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</si>
  <si>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</si>
  <si>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</si>
  <si>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</si>
  <si>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</si>
  <si>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</si>
  <si>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</si>
  <si>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</si>
  <si>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</si>
  <si>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</si>
  <si>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</si>
  <si>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</si>
  <si>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</si>
  <si>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</si>
  <si>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</si>
  <si>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</si>
  <si>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</si>
  <si>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</si>
  <si>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</si>
  <si>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</si>
  <si>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</si>
  <si>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</si>
  <si>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</si>
  <si>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</si>
  <si>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</si>
  <si>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</si>
  <si>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</si>
  <si>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</si>
  <si>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</si>
  <si>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</si>
  <si>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</si>
  <si>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</si>
  <si>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</si>
  <si>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</si>
  <si>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</si>
  <si>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</si>
  <si>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</si>
  <si>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</si>
  <si>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</si>
  <si>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</si>
  <si>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</si>
  <si>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</si>
  <si>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</si>
  <si>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</si>
  <si>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</si>
  <si>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</si>
  <si>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</si>
  <si>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</si>
  <si>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</si>
  <si>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</si>
  <si>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</si>
  <si>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</si>
  <si>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</si>
  <si>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</si>
  <si>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</si>
  <si>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</si>
  <si>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</si>
  <si>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</si>
  <si>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</si>
  <si>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</si>
  <si>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</si>
  <si>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</si>
  <si>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</si>
  <si>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</si>
  <si>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</si>
  <si>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</si>
  <si>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</si>
  <si>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</si>
  <si>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</si>
  <si>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</si>
  <si>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</si>
  <si>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</si>
  <si>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</si>
  <si>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</si>
  <si>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</si>
  <si>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</si>
  <si>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</si>
  <si>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</si>
  <si>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</si>
  <si>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</si>
  <si>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</si>
  <si>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</si>
  <si>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</si>
  <si>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</si>
  <si>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</si>
  <si>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</si>
  <si>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</si>
  <si>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</si>
  <si>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</si>
  <si>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</si>
  <si>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</si>
  <si>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</si>
  <si>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</si>
  <si>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</si>
  <si>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</si>
  <si>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</si>
  <si>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</si>
  <si>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</si>
  <si>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</si>
  <si>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</si>
  <si>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</si>
  <si>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</si>
  <si>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</si>
  <si>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</si>
  <si>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</si>
  <si>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</si>
  <si>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</si>
  <si>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</si>
  <si>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</si>
  <si>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</si>
  <si>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</si>
  <si>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</si>
  <si>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</si>
  <si>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</si>
  <si>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</si>
  <si>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</si>
  <si>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</si>
  <si>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</si>
  <si>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</si>
  <si>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</si>
  <si>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</si>
  <si>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</si>
  <si>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</si>
  <si>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</si>
  <si>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</si>
  <si>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</si>
  <si>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</si>
  <si>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</si>
  <si>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</si>
  <si>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</si>
  <si>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</si>
  <si>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</si>
  <si>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</si>
  <si>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</si>
  <si>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</si>
  <si>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</si>
  <si>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</si>
  <si>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</si>
  <si>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</si>
  <si>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</si>
  <si>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</si>
  <si>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</si>
  <si>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</si>
  <si>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</si>
  <si>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</si>
  <si>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</si>
  <si>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</si>
  <si>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</si>
  <si>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</si>
  <si>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</si>
  <si>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</si>
  <si>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</si>
  <si>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</si>
  <si>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</si>
  <si>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</si>
  <si>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</si>
  <si>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</si>
  <si>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</si>
  <si>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</si>
  <si>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</si>
  <si>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</si>
  <si>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</si>
  <si>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</si>
  <si>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</si>
  <si>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</si>
  <si>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</si>
  <si>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</si>
  <si>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</si>
  <si>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</si>
  <si>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</si>
  <si>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</si>
  <si>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</si>
  <si>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</si>
  <si>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</si>
  <si>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</si>
  <si>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</si>
  <si>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</si>
  <si>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</si>
  <si>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</si>
  <si>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</si>
  <si>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</si>
  <si>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</si>
  <si>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</si>
  <si>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</si>
  <si>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</si>
  <si>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</si>
  <si>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</si>
  <si>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</si>
  <si>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</si>
  <si>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</si>
  <si>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</si>
  <si>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</si>
  <si>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</si>
  <si>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</si>
  <si>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</si>
  <si>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</si>
  <si>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</si>
  <si>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</si>
  <si>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</si>
  <si>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</si>
  <si>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</si>
  <si>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</si>
  <si>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</si>
  <si>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</si>
  <si>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</si>
  <si>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</si>
  <si>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</si>
  <si>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</si>
  <si>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</si>
  <si>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</si>
  <si>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</si>
  <si>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</si>
  <si>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</si>
  <si>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</si>
  <si>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</si>
  <si>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</si>
  <si>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</si>
  <si>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</si>
  <si>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</si>
  <si>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</si>
  <si>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</si>
  <si>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</si>
  <si>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</si>
  <si>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</si>
  <si>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</si>
  <si>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</si>
  <si>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</si>
  <si>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</si>
  <si>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</si>
  <si>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</si>
  <si>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</si>
  <si>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</si>
  <si>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</si>
  <si>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</si>
  <si>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</si>
  <si>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</si>
  <si>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</si>
  <si>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</si>
  <si>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</si>
  <si>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</si>
  <si>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</si>
  <si>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</si>
  <si>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</si>
  <si>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</si>
  <si>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</si>
  <si>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</si>
  <si>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</si>
  <si>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</si>
  <si>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</si>
  <si>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</si>
  <si>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</si>
  <si>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</si>
  <si>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</si>
  <si>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</si>
  <si>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</si>
  <si>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</si>
  <si>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</si>
  <si>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</si>
  <si>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</si>
  <si>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</si>
  <si>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</si>
  <si>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</si>
  <si>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</si>
  <si>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</si>
  <si>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</si>
  <si>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</si>
  <si>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</si>
  <si>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</si>
  <si>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</si>
  <si>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</si>
  <si>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</si>
  <si>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</si>
  <si>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</si>
  <si>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</si>
  <si>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</si>
  <si>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</si>
  <si>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</si>
  <si>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</si>
  <si>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</si>
  <si>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</si>
  <si>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</si>
  <si>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</si>
  <si>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</si>
  <si>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</si>
  <si>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</si>
  <si>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</si>
  <si>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</si>
  <si>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</si>
  <si>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</si>
  <si>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</si>
  <si>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</si>
  <si>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</si>
  <si>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</si>
  <si>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</si>
  <si>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</si>
  <si>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</si>
  <si>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</si>
  <si>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</si>
  <si>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</si>
  <si>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</si>
  <si>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</si>
  <si>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</si>
  <si>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</si>
  <si>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</si>
  <si>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</si>
  <si>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</si>
  <si>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</si>
  <si>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</si>
  <si>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</si>
  <si>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</si>
  <si>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</si>
  <si>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</si>
  <si>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</si>
  <si>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</si>
  <si>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</si>
  <si>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</si>
  <si>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</si>
  <si>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</si>
  <si>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</si>
  <si>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</si>
  <si>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</si>
  <si>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</si>
  <si>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</si>
  <si>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</si>
  <si>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</si>
  <si>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</si>
  <si>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</si>
  <si>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</si>
  <si>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</si>
  <si>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</si>
  <si>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</si>
  <si>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</si>
  <si>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</si>
  <si>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</si>
  <si>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</si>
  <si>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</si>
  <si>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</si>
  <si>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</si>
  <si>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</si>
  <si>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</si>
  <si>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</si>
  <si>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</si>
  <si>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</si>
  <si>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</si>
  <si>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</si>
  <si>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</si>
  <si>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</si>
  <si>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</si>
  <si>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</si>
  <si>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</si>
  <si>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</si>
  <si>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</si>
  <si>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</si>
  <si>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</si>
  <si>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</si>
  <si>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</si>
  <si>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</si>
  <si>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</si>
  <si>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</si>
  <si>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</si>
  <si>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</si>
  <si>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</si>
  <si>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</si>
  <si>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</si>
  <si>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</si>
  <si>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</si>
  <si>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</si>
  <si>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</si>
  <si>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</si>
  <si>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</si>
  <si>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</si>
  <si>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</si>
  <si>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</si>
  <si>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</si>
  <si>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</si>
  <si>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</si>
  <si>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</si>
  <si>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</si>
  <si>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</si>
  <si>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</si>
  <si>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</si>
  <si>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</si>
  <si>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</si>
  <si>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</si>
  <si>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</si>
  <si>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</si>
  <si>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</si>
  <si>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</si>
  <si>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</si>
  <si>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</si>
  <si>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</si>
  <si>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</si>
  <si>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</si>
  <si>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</si>
  <si>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</si>
  <si>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</si>
  <si>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</si>
  <si>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</si>
  <si>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</si>
  <si>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</si>
  <si>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</si>
  <si>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</si>
  <si>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</si>
  <si>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</si>
  <si>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</si>
  <si>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</si>
  <si>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</si>
  <si>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</si>
  <si>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</si>
  <si>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</si>
  <si>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</si>
  <si>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</si>
  <si>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</si>
  <si>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</si>
  <si>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</si>
  <si>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</si>
  <si>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</si>
  <si>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</si>
  <si>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</si>
  <si>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</si>
  <si>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</si>
  <si>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</si>
  <si>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</si>
  <si>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</si>
  <si>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</si>
  <si>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</si>
  <si>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</si>
  <si>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</si>
  <si>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</si>
  <si>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</si>
  <si>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</si>
  <si>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</si>
  <si>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</si>
  <si>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</si>
  <si>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</si>
  <si>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</si>
  <si>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</si>
  <si>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</si>
  <si>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</si>
  <si>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</si>
  <si>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</si>
  <si>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</si>
  <si>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</si>
  <si>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</si>
  <si>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</si>
  <si>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</si>
  <si>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</si>
  <si>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</si>
  <si>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</si>
  <si>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</si>
  <si>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</si>
  <si>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</si>
  <si>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</si>
  <si>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</si>
  <si>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</si>
  <si>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</si>
  <si>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</si>
  <si>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</si>
  <si>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</si>
  <si>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</si>
  <si>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</si>
  <si>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</si>
  <si>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</si>
  <si>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</si>
  <si>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</si>
  <si>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</si>
  <si>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</si>
  <si>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</si>
  <si>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</si>
  <si>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</si>
  <si>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</si>
  <si>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</si>
  <si>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</si>
  <si>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</si>
  <si>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</si>
  <si>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</si>
  <si>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</si>
  <si>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</si>
  <si>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</si>
  <si>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</si>
  <si>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</si>
  <si>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</si>
  <si>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</si>
  <si>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</si>
  <si>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</si>
  <si>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</si>
  <si>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</si>
  <si>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</si>
  <si>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</si>
  <si>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</si>
  <si>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</si>
  <si>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</si>
  <si>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</si>
  <si>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</si>
  <si>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</si>
  <si>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</si>
  <si>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</si>
  <si>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</si>
  <si>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</si>
  <si>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</si>
  <si>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</si>
  <si>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</si>
  <si>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</si>
  <si>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</si>
  <si>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</si>
  <si>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</si>
  <si>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</si>
  <si>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</si>
  <si>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</si>
  <si>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</si>
  <si>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</si>
  <si>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</si>
  <si>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</si>
  <si>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</si>
  <si>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</si>
  <si>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</si>
  <si>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</si>
  <si>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</si>
  <si>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</si>
  <si>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</si>
  <si>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</si>
  <si>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</si>
  <si>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</si>
  <si>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</si>
  <si>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</si>
  <si>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</si>
  <si>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</si>
  <si>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</si>
  <si>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</si>
  <si>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</si>
  <si>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</si>
  <si>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</si>
  <si>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</si>
  <si>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</si>
  <si>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</si>
  <si>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</si>
  <si>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</si>
  <si>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</si>
  <si>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</si>
  <si>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</si>
  <si>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</si>
  <si>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</si>
  <si>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</si>
  <si>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</si>
  <si>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</si>
  <si>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</si>
  <si>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</si>
  <si>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</si>
  <si>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</si>
  <si>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</si>
  <si>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</si>
  <si>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</si>
  <si>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</si>
  <si>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</si>
  <si>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</si>
  <si>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</si>
  <si>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</si>
  <si>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</si>
  <si>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</si>
  <si>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</si>
  <si>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</si>
  <si>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</si>
  <si>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</si>
  <si>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</si>
  <si>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</si>
  <si>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</si>
  <si>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</si>
  <si>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</si>
  <si>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</si>
  <si>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</si>
  <si>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</si>
  <si>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</si>
  <si>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</si>
  <si>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</si>
  <si>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</si>
  <si>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</si>
  <si>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</si>
  <si>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</si>
  <si>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</si>
  <si>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</si>
  <si>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</si>
  <si>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</si>
  <si>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</si>
  <si>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</si>
  <si>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</si>
  <si>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</si>
  <si>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</si>
  <si>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</si>
  <si>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</si>
  <si>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</si>
  <si>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</si>
  <si>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</si>
  <si>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</si>
  <si>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</si>
  <si>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</si>
  <si>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</si>
  <si>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</si>
  <si>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</si>
  <si>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</si>
  <si>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</si>
  <si>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</si>
  <si>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</si>
  <si>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</si>
  <si>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</si>
  <si>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</si>
  <si>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</si>
  <si>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</si>
  <si>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</si>
  <si>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</si>
  <si>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</si>
  <si>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</si>
  <si>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</si>
  <si>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</si>
  <si>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</si>
  <si>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</si>
  <si>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</si>
  <si>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</si>
  <si>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</si>
  <si>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</si>
  <si>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</si>
  <si>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</si>
  <si>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</si>
  <si>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</si>
  <si>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</si>
  <si>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</si>
  <si>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</si>
  <si>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</si>
  <si>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</si>
  <si>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</si>
  <si>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</si>
  <si>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</si>
  <si>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</si>
  <si>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</si>
  <si>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</si>
  <si>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</si>
  <si>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</si>
  <si>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</si>
  <si>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</si>
  <si>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</si>
  <si>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</si>
  <si>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</si>
  <si>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</si>
  <si>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</si>
  <si>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</si>
  <si>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</si>
  <si>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</si>
  <si>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</si>
  <si>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</si>
  <si>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</si>
  <si>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</si>
  <si>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</si>
  <si>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</si>
  <si>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</si>
  <si>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</si>
  <si>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</si>
  <si>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</si>
  <si>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</si>
  <si>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</si>
  <si>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</si>
  <si>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</si>
  <si>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</si>
  <si>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</si>
  <si>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</si>
  <si>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</si>
  <si>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</si>
  <si>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</si>
  <si>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</si>
  <si>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</si>
  <si>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</si>
  <si>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</si>
  <si>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</si>
  <si>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</si>
  <si>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</si>
  <si>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</si>
  <si>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</si>
  <si>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</si>
  <si>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</si>
  <si>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</si>
  <si>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</si>
  <si>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</si>
  <si>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</si>
  <si>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</si>
  <si>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</si>
  <si>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</si>
  <si>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</si>
  <si>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</si>
  <si>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</si>
  <si>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</si>
  <si>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</si>
  <si>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</si>
  <si>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</si>
  <si>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</si>
  <si>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</si>
  <si>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</si>
  <si>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</si>
  <si>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</si>
  <si>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</si>
  <si>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</si>
  <si>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</si>
  <si>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</si>
  <si>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</si>
  <si>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</si>
  <si>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</si>
  <si>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</si>
  <si>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</si>
  <si>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</si>
  <si>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</si>
  <si>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</si>
  <si>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</si>
  <si>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</si>
  <si>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</si>
  <si>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</si>
  <si>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</si>
  <si>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</si>
  <si>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</si>
  <si>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</si>
  <si>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</si>
  <si>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</si>
  <si>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</si>
  <si>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</si>
  <si>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</si>
  <si>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</si>
  <si>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</si>
  <si>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</si>
  <si>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</si>
  <si>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</si>
  <si>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</si>
  <si>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</si>
  <si>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</si>
  <si>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</si>
  <si>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</si>
  <si>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</si>
  <si>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</si>
  <si>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</si>
  <si>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</si>
  <si>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</si>
  <si>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</si>
  <si>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</si>
  <si>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</si>
  <si>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</si>
  <si>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</si>
  <si>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</si>
  <si>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</si>
  <si>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</si>
  <si>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</si>
  <si>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</si>
  <si>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</si>
  <si>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</si>
  <si>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</si>
  <si>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</si>
  <si>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</si>
  <si>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</si>
  <si>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</si>
  <si>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</si>
  <si>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</si>
  <si>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</si>
  <si>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</si>
  <si>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</si>
  <si>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</si>
  <si>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</si>
  <si>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</si>
  <si>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</si>
  <si>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</si>
  <si>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</si>
  <si>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</si>
  <si>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</si>
  <si>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</si>
  <si>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</si>
  <si>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</si>
  <si>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</si>
  <si>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</si>
  <si>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</si>
  <si>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</si>
  <si>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</si>
  <si>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</si>
  <si>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</si>
  <si>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</si>
  <si>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</si>
  <si>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</si>
  <si>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</si>
  <si>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</si>
  <si>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</si>
  <si>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</si>
  <si>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</si>
  <si>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</si>
  <si>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</si>
  <si>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</si>
  <si>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</si>
  <si>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</si>
  <si>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</si>
  <si>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</si>
  <si>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</si>
  <si>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</si>
  <si>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</si>
  <si>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</si>
  <si>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</si>
  <si>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</si>
  <si>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</si>
  <si>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</si>
  <si>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</si>
  <si>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</si>
  <si>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</si>
  <si>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</si>
  <si>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</si>
  <si>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</si>
  <si>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</si>
  <si>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</si>
  <si>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</si>
  <si>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</si>
  <si>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</si>
  <si>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</si>
  <si>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</si>
  <si>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</si>
  <si>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</si>
  <si>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</si>
  <si>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</si>
  <si>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</si>
  <si>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</si>
  <si>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</si>
  <si>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</si>
  <si>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</si>
  <si>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</si>
  <si>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</si>
  <si>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</si>
  <si>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</si>
  <si>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</si>
  <si>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</si>
  <si>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</si>
  <si>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</si>
  <si>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</si>
  <si>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</si>
  <si>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</si>
  <si>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</si>
  <si>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</si>
  <si>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</si>
  <si>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</si>
  <si>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</si>
  <si>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</si>
  <si>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</si>
  <si>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</si>
  <si>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</si>
  <si>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</si>
  <si>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</si>
  <si>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</si>
  <si>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</si>
  <si>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</si>
  <si>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</si>
  <si>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</si>
  <si>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</si>
  <si>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</si>
  <si>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</si>
  <si>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</si>
  <si>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</si>
  <si>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</si>
  <si>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</si>
  <si>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</si>
  <si>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</si>
  <si>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</si>
  <si>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</si>
  <si>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</si>
  <si>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</si>
  <si>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</si>
  <si>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</si>
  <si>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</si>
  <si>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</si>
  <si>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</si>
  <si>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</si>
  <si>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</si>
  <si>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</si>
  <si>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</si>
  <si>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</si>
  <si>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</si>
  <si>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</si>
  <si>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</si>
  <si>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</si>
  <si>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</si>
  <si>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</si>
  <si>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</si>
  <si>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</si>
  <si>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</si>
  <si>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</si>
  <si>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</si>
  <si>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</si>
  <si>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</si>
  <si>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</si>
  <si>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</si>
  <si>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</si>
  <si>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</si>
  <si>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</si>
  <si>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</si>
  <si>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</si>
  <si>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</si>
  <si>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</si>
  <si>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</si>
  <si>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</si>
  <si>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</si>
  <si>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</si>
  <si>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</si>
  <si>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</si>
  <si>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</si>
  <si>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</si>
  <si>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</si>
  <si>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</si>
  <si>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</si>
  <si>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</si>
  <si>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</si>
  <si>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</si>
  <si>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</si>
  <si>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</si>
  <si>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</si>
  <si>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</si>
  <si>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</si>
  <si>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</si>
  <si>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</si>
  <si>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</si>
  <si>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</si>
  <si>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</si>
  <si>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</si>
  <si>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</si>
  <si>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</si>
  <si>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</si>
  <si>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</si>
  <si>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</si>
  <si>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</si>
  <si>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</si>
  <si>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</si>
  <si>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</si>
  <si>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</si>
  <si>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</si>
  <si>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</si>
  <si>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</si>
  <si>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</si>
  <si>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</si>
  <si>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</si>
  <si>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</si>
  <si>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</si>
  <si>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</si>
  <si>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</si>
  <si>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</si>
  <si>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</si>
  <si>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</si>
  <si>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</si>
  <si>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</si>
  <si>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</si>
  <si>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</si>
  <si>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</si>
  <si>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</si>
  <si>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</si>
  <si>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</si>
  <si>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</si>
  <si>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</si>
  <si>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</si>
  <si>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</si>
  <si>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</si>
  <si>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</si>
  <si>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</si>
  <si>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</si>
  <si>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</si>
  <si>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</si>
  <si>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</si>
  <si>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</si>
  <si>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</si>
  <si>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</si>
  <si>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</si>
  <si>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</si>
  <si>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</si>
  <si>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</si>
  <si>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</si>
  <si>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</si>
  <si>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</si>
  <si>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</si>
  <si>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</si>
  <si>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</si>
  <si>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</si>
  <si>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</si>
  <si>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</si>
  <si>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</si>
  <si>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</si>
  <si>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</si>
  <si>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</si>
  <si>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</si>
  <si>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</si>
  <si>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</si>
  <si>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</si>
  <si>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</si>
  <si>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</si>
  <si>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</si>
  <si>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</si>
  <si>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</si>
  <si>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</si>
  <si>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</si>
  <si>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</si>
  <si>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</si>
  <si>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</si>
  <si>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</si>
  <si>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</si>
  <si>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</si>
  <si>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</si>
  <si>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</si>
  <si>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</si>
  <si>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</si>
  <si>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</si>
  <si>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</si>
  <si>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</si>
  <si>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</si>
  <si>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</si>
  <si>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</si>
  <si>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</si>
  <si>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</si>
  <si>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</si>
  <si>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</si>
  <si>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</si>
  <si>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</si>
  <si>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</si>
  <si>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</si>
  <si>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</si>
  <si>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</si>
  <si>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</si>
  <si>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</si>
  <si>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</si>
  <si>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</si>
  <si>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</si>
  <si>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</si>
  <si>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</si>
  <si>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</si>
  <si>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</si>
  <si>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</si>
  <si>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</si>
  <si>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</si>
  <si>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</si>
  <si>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</si>
  <si>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</si>
  <si>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</si>
  <si>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</si>
  <si>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</si>
  <si>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</si>
  <si>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</si>
  <si>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</si>
  <si>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</si>
  <si>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</si>
  <si>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</si>
  <si>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</si>
  <si>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</si>
  <si>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</si>
  <si>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</si>
  <si>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</si>
  <si>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</si>
  <si>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</si>
  <si>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</si>
  <si>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</si>
  <si>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</si>
  <si>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</si>
  <si>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</si>
  <si>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</si>
  <si>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</si>
  <si>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</si>
  <si>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</si>
  <si>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</si>
  <si>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</si>
  <si>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</si>
  <si>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</si>
  <si>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</si>
  <si>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</si>
  <si>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</si>
  <si>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</si>
  <si>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</si>
  <si>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</si>
  <si>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</si>
  <si>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</si>
  <si>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</si>
  <si>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</si>
  <si>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</si>
  <si>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</si>
  <si>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</si>
  <si>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</si>
  <si>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</si>
  <si>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</si>
  <si>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</si>
  <si>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</si>
  <si>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</si>
  <si>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</si>
  <si>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</si>
  <si>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</si>
  <si>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</si>
  <si>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</si>
  <si>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</si>
  <si>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</si>
  <si>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</si>
  <si>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</si>
  <si>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</si>
  <si>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</si>
  <si>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</si>
  <si>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</si>
  <si>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</si>
  <si>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</si>
  <si>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</si>
  <si>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</si>
  <si>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</si>
  <si>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</si>
  <si>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</si>
  <si>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</si>
  <si>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</si>
  <si>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</si>
  <si>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</si>
  <si>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</si>
  <si>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</si>
  <si>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</si>
  <si>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</si>
  <si>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</si>
  <si>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</si>
  <si>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</si>
  <si>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</si>
  <si>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</si>
  <si>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</si>
  <si>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</si>
  <si>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</si>
  <si>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</si>
  <si>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</si>
  <si>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</si>
  <si>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</si>
  <si>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</si>
  <si>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</si>
  <si>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</si>
  <si>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</si>
  <si>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</si>
  <si>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</si>
  <si>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</si>
  <si>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</si>
  <si>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</si>
  <si>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</si>
  <si>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</si>
  <si>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</si>
  <si>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</si>
  <si>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</si>
  <si>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</si>
  <si>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</si>
  <si>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</si>
  <si>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</si>
  <si>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</si>
  <si>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</si>
  <si>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</si>
  <si>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</si>
  <si>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</si>
  <si>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</si>
  <si>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</si>
  <si>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</si>
  <si>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</si>
  <si>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</si>
  <si>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</si>
  <si>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</si>
  <si>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</si>
  <si>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</si>
  <si>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</si>
  <si>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</si>
  <si>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</si>
  <si>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</si>
  <si>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</si>
  <si>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</si>
  <si>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</si>
  <si>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</si>
  <si>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</si>
  <si>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</si>
  <si>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</si>
  <si>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</si>
  <si>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</si>
  <si>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</si>
  <si>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</si>
  <si>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</si>
  <si>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</si>
  <si>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</si>
  <si>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</si>
  <si>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</si>
  <si>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</si>
  <si>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</si>
  <si>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</si>
  <si>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</si>
  <si>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</si>
  <si>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</si>
  <si>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</si>
  <si>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</si>
  <si>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</si>
  <si>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</si>
  <si>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</si>
  <si>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</si>
  <si>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</si>
  <si>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</si>
  <si>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</si>
  <si>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</si>
  <si>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</si>
  <si>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</si>
  <si>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</si>
  <si>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</si>
  <si>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</si>
  <si>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</si>
  <si>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</si>
  <si>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</si>
  <si>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</si>
  <si>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</si>
  <si>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</si>
  <si>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</si>
  <si>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</si>
  <si>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</si>
  <si>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</si>
  <si>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</si>
  <si>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</si>
  <si>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</si>
  <si>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</si>
  <si>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</si>
  <si>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</si>
  <si>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</si>
  <si>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</si>
  <si>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</si>
  <si>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</si>
  <si>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</si>
  <si>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</si>
  <si>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</si>
  <si>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</si>
  <si>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</si>
  <si>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</si>
  <si>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</si>
  <si>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</si>
  <si>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</si>
  <si>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</si>
  <si>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</si>
  <si>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</si>
  <si>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</si>
  <si>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</si>
  <si>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</si>
  <si>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</si>
  <si>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</si>
  <si>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</si>
  <si>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</si>
  <si>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</si>
  <si>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</si>
  <si>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</si>
  <si>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</si>
  <si>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</si>
  <si>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</si>
  <si>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</si>
  <si>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</si>
  <si>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</si>
  <si>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</si>
  <si>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</si>
  <si>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</si>
  <si>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</si>
  <si>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</si>
  <si>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</si>
  <si>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</si>
  <si>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</si>
  <si>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</si>
  <si>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</si>
  <si>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</si>
  <si>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</si>
  <si>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</si>
  <si>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</si>
  <si>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</si>
  <si>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</si>
  <si>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</si>
  <si>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</si>
  <si>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</si>
  <si>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</si>
  <si>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</si>
  <si>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</si>
  <si>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</si>
  <si>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</si>
  <si>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</si>
  <si>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</si>
  <si>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</si>
  <si>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</si>
  <si>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</si>
  <si>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</si>
  <si>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</si>
  <si>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</si>
  <si>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</si>
  <si>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</si>
  <si>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</si>
  <si>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</si>
  <si>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</si>
  <si>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</si>
  <si>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</si>
  <si>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</si>
  <si>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</si>
  <si>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</si>
  <si>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</si>
  <si>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</si>
  <si>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</si>
  <si>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</si>
  <si>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</si>
  <si>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</si>
  <si>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</si>
  <si>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</si>
  <si>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</si>
  <si>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</si>
  <si>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</si>
  <si>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</si>
  <si>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</si>
  <si>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</si>
  <si>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</si>
  <si>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</si>
  <si>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</si>
  <si>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</si>
  <si>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</si>
  <si>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</si>
  <si>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</si>
  <si>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</si>
  <si>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</si>
  <si>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</si>
  <si>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</si>
  <si>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</si>
  <si>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</si>
  <si>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</si>
  <si>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</si>
  <si>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</si>
  <si>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</si>
  <si>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</si>
  <si>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</si>
  <si>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</si>
  <si>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</si>
  <si>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</si>
  <si>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</si>
  <si>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</si>
  <si>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</si>
  <si>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</si>
  <si>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</si>
  <si>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</si>
  <si>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</si>
  <si>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</si>
  <si>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</si>
  <si>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</si>
  <si>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</si>
  <si>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</si>
  <si>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</si>
  <si>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</si>
  <si>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</si>
  <si>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</si>
  <si>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</si>
  <si>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</si>
  <si>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</si>
  <si>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</si>
  <si>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</si>
  <si>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</si>
  <si>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</si>
  <si>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</si>
  <si>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</si>
  <si>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</si>
  <si>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</si>
  <si>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</si>
  <si>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</si>
  <si>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</si>
  <si>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</si>
  <si>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</si>
  <si>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</si>
  <si>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</si>
  <si>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</si>
  <si>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</si>
  <si>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</si>
  <si>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</si>
  <si>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</si>
  <si>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</si>
  <si>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</si>
  <si>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</si>
  <si>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</si>
  <si>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</si>
  <si>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</si>
  <si>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</si>
  <si>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</si>
  <si>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</si>
  <si>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</si>
  <si>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</si>
  <si>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</si>
  <si>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</si>
  <si>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</si>
  <si>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</si>
  <si>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</si>
  <si>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</si>
  <si>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</si>
  <si>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</si>
  <si>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</si>
  <si>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</si>
  <si>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</si>
  <si>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</si>
  <si>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</si>
  <si>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</si>
  <si>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</si>
  <si>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</si>
  <si>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</si>
  <si>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</si>
  <si>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</si>
  <si>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</si>
  <si>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</si>
  <si>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</si>
  <si>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</si>
  <si>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</si>
  <si>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</si>
  <si>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</si>
  <si>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</si>
  <si>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</si>
  <si>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</si>
  <si>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</si>
  <si>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</si>
  <si>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</si>
  <si>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</si>
  <si>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</si>
  <si>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</si>
  <si>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</si>
  <si>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</si>
  <si>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</si>
  <si>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</si>
  <si>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</si>
  <si>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</si>
  <si>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</si>
  <si>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</si>
  <si>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</si>
  <si>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</si>
  <si>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</si>
  <si>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</si>
  <si>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</si>
  <si>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</si>
  <si>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</si>
  <si>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</si>
  <si>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</si>
  <si>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</si>
  <si>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</si>
  <si>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</si>
  <si>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</si>
  <si>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</si>
  <si>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</si>
  <si>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</si>
  <si>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</si>
  <si>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</si>
  <si>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</si>
  <si>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</si>
  <si>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</si>
  <si>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</si>
  <si>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</si>
  <si>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</si>
  <si>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</si>
  <si>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</si>
  <si>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</si>
  <si>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</si>
  <si>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</si>
  <si>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</si>
  <si>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</si>
  <si>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</si>
  <si>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</si>
  <si>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</si>
  <si>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</si>
  <si>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</si>
  <si>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</si>
  <si>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</si>
  <si>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</si>
  <si>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</si>
  <si>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</si>
  <si>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</si>
  <si>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</si>
  <si>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</si>
  <si>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</si>
  <si>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</si>
  <si>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</si>
  <si>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</si>
  <si>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</si>
  <si>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</si>
  <si>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</si>
  <si>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</si>
  <si>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</si>
  <si>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</si>
  <si>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</si>
  <si>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</si>
  <si>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</si>
  <si>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</si>
  <si>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</si>
  <si>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</si>
  <si>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</si>
  <si>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</si>
  <si>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</si>
  <si>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</si>
  <si>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</si>
  <si>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</si>
  <si>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</si>
  <si>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</si>
  <si>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</si>
  <si>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</si>
  <si>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</si>
  <si>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</si>
  <si>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</si>
  <si>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</si>
  <si>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</si>
  <si>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</si>
  <si>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</si>
  <si>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</si>
  <si>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</si>
  <si>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</si>
  <si>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</si>
  <si>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</si>
  <si>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</si>
  <si>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</si>
  <si>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</si>
  <si>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</si>
  <si>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</si>
  <si>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</si>
  <si>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</si>
  <si>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</si>
  <si>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</si>
  <si>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</si>
  <si>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</si>
  <si>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</si>
  <si>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</si>
  <si>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</si>
  <si>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</si>
  <si>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</si>
  <si>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</si>
  <si>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</si>
  <si>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</si>
  <si>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</si>
  <si>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</si>
  <si>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</si>
  <si>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</si>
  <si>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</si>
  <si>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</si>
  <si>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</si>
  <si>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</si>
  <si>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</si>
  <si>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</si>
  <si>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</si>
  <si>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</si>
  <si>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</si>
  <si>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</si>
  <si>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</si>
  <si>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</si>
  <si>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</si>
  <si>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</si>
  <si>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</si>
  <si>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</si>
  <si>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</si>
  <si>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</si>
  <si>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</si>
  <si>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</si>
  <si>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</si>
  <si>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</si>
  <si>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</si>
  <si>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</si>
  <si>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</si>
  <si>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</si>
  <si>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</si>
  <si>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</si>
  <si>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</si>
  <si>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</si>
  <si>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</si>
  <si>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</si>
  <si>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</si>
  <si>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</si>
  <si>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</si>
  <si>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</si>
  <si>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</si>
  <si>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</si>
  <si>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</si>
  <si>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</si>
  <si>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</si>
  <si>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</si>
  <si>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</si>
  <si>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</si>
  <si>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</si>
  <si>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</si>
  <si>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</si>
  <si>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</si>
  <si>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</si>
  <si>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</si>
  <si>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</si>
  <si>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</si>
  <si>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</si>
  <si>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</si>
  <si>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</si>
  <si>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</si>
  <si>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</si>
  <si>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</si>
  <si>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</si>
  <si>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</si>
  <si>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</si>
  <si>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</si>
  <si>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</si>
  <si>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</si>
  <si>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</si>
  <si>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</si>
  <si>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</si>
  <si>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</si>
  <si>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</si>
  <si>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</si>
  <si>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</si>
  <si>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</si>
  <si>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</si>
  <si>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</si>
  <si>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</si>
  <si>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</si>
  <si>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</si>
  <si>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</si>
  <si>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</si>
  <si>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</si>
  <si>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</si>
  <si>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</si>
  <si>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</si>
  <si>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</si>
  <si>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</si>
  <si>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</si>
  <si>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</si>
  <si>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</si>
  <si>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</si>
  <si>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</si>
  <si>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</si>
  <si>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</si>
  <si>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</si>
  <si>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</si>
  <si>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</si>
  <si>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</si>
  <si>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</si>
  <si>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</si>
  <si>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</si>
  <si>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</si>
  <si>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</si>
  <si>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</si>
  <si>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</si>
  <si>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</si>
  <si>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</si>
  <si>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</si>
  <si>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</si>
  <si>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</si>
  <si>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</si>
  <si>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</si>
  <si>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</si>
  <si>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</si>
  <si>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</si>
  <si>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</si>
  <si>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</si>
  <si>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</si>
  <si>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</si>
  <si>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</si>
  <si>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</si>
  <si>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</si>
  <si>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</si>
  <si>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</si>
  <si>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</si>
  <si>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</si>
  <si>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</si>
  <si>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</si>
  <si>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</si>
  <si>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</si>
  <si>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</si>
  <si>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</si>
  <si>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</si>
  <si>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</si>
  <si>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</si>
  <si>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</si>
  <si>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</si>
  <si>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</si>
  <si>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</si>
  <si>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</si>
  <si>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</si>
  <si>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</si>
  <si>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</si>
  <si>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</si>
  <si>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</si>
  <si>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</si>
  <si>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</si>
  <si>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</si>
  <si>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</si>
  <si>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</si>
  <si>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</si>
  <si>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</si>
  <si>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</si>
  <si>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</si>
  <si>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</si>
  <si>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</si>
  <si>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</si>
  <si>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</si>
  <si>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</si>
  <si>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</si>
  <si>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</si>
  <si>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</si>
  <si>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</si>
  <si>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</si>
  <si>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</si>
  <si>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</si>
  <si>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</si>
  <si>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</si>
  <si>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</si>
  <si>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</si>
  <si>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</si>
  <si>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</si>
  <si>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</si>
  <si>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</si>
  <si>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</si>
  <si>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</si>
  <si>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</si>
  <si>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</si>
  <si>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</si>
  <si>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</si>
  <si>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</si>
  <si>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</si>
  <si>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</si>
  <si>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</si>
  <si>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</si>
  <si>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</si>
  <si>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</si>
  <si>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</si>
  <si>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</si>
  <si>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</si>
  <si>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</si>
  <si>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</si>
  <si>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</si>
  <si>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</si>
  <si>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</si>
  <si>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</si>
  <si>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</si>
  <si>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</si>
  <si>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</si>
  <si>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</si>
  <si>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</si>
  <si>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</si>
  <si>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</si>
  <si>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</si>
  <si>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</si>
  <si>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</si>
  <si>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</si>
  <si>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</si>
  <si>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</si>
  <si>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</si>
  <si>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</si>
  <si>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</si>
  <si>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</si>
  <si>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</si>
  <si>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</si>
  <si>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</si>
  <si>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</si>
  <si>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</si>
  <si>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</si>
  <si>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</si>
  <si>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</si>
  <si>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</si>
  <si>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</si>
  <si>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</si>
  <si>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</si>
  <si>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</si>
  <si>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</si>
  <si>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</si>
  <si>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</si>
  <si>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</si>
  <si>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</si>
  <si>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</si>
  <si>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</si>
  <si>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</si>
  <si>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</si>
  <si>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</si>
  <si>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</si>
  <si>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</si>
  <si>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</si>
  <si>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</si>
  <si>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</si>
  <si>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</si>
  <si>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</si>
  <si>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</si>
  <si>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</si>
  <si>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</si>
  <si>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</si>
  <si>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</si>
  <si>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</si>
  <si>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</si>
  <si>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</si>
  <si>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</si>
  <si>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</si>
  <si>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</si>
  <si>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</si>
  <si>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</si>
  <si>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</si>
  <si>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</si>
  <si>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</si>
  <si>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</si>
  <si>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</si>
  <si>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</si>
  <si>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</si>
  <si>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</si>
  <si>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</si>
  <si>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</si>
  <si>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</si>
  <si>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</si>
  <si>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</si>
  <si>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</si>
  <si>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</si>
  <si>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</si>
  <si>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</si>
  <si>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</si>
  <si>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</si>
  <si>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</si>
  <si>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</si>
  <si>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</si>
  <si>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</si>
  <si>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</si>
  <si>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</si>
  <si>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</si>
  <si>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</si>
  <si>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</si>
  <si>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</si>
  <si>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</si>
  <si>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</si>
  <si>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</si>
  <si>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</si>
  <si>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</si>
  <si>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</si>
  <si>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</si>
  <si>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</si>
  <si>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</si>
  <si>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</si>
  <si>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</si>
  <si>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</si>
  <si>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</si>
  <si>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</si>
  <si>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</si>
  <si>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</si>
  <si>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</si>
  <si>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</si>
  <si>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</si>
  <si>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</si>
  <si>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</si>
  <si>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</si>
  <si>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</si>
  <si>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</si>
  <si>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</si>
  <si>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</si>
  <si>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</si>
  <si>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</si>
  <si>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</si>
  <si>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</si>
  <si>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</si>
  <si>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</si>
  <si>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</si>
  <si>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</si>
  <si>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</si>
  <si>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</si>
  <si>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</si>
  <si>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</si>
  <si>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</si>
  <si>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</si>
  <si>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</si>
  <si>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</si>
  <si>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</si>
  <si>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</si>
  <si>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</si>
  <si>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</si>
  <si>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</si>
  <si>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</si>
  <si>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</si>
  <si>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</si>
  <si>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</si>
  <si>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</si>
  <si>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</si>
  <si>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</si>
  <si>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</si>
  <si>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</si>
  <si>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</si>
  <si>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</si>
  <si>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</si>
  <si>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</si>
  <si>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</si>
  <si>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</si>
  <si>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</si>
  <si>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</si>
  <si>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</si>
  <si>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</si>
  <si>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</si>
  <si>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</si>
  <si>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</si>
  <si>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</si>
  <si>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</si>
  <si>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</si>
  <si>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</si>
  <si>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</si>
  <si>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</si>
  <si>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</si>
  <si>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</si>
  <si>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</si>
  <si>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</si>
  <si>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</si>
  <si>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</si>
  <si>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</si>
  <si>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</si>
  <si>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</si>
  <si>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</si>
  <si>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</si>
  <si>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</si>
  <si>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</si>
  <si>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</si>
  <si>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</si>
  <si>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</si>
  <si>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</si>
  <si>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</si>
  <si>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</si>
  <si>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</si>
  <si>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</si>
  <si>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</si>
  <si>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</si>
  <si>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</si>
  <si>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</si>
  <si>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</si>
  <si>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</si>
  <si>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</si>
  <si>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</si>
  <si>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</si>
  <si>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</si>
  <si>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</si>
  <si>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</si>
  <si>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</si>
  <si>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</si>
  <si>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</si>
  <si>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</si>
  <si>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</si>
  <si>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</si>
  <si>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</si>
  <si>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</si>
  <si>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</si>
  <si>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</si>
  <si>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</si>
  <si>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</si>
  <si>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</si>
  <si>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</si>
  <si>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</si>
  <si>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</si>
  <si>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</si>
  <si>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</si>
  <si>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</si>
  <si>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</si>
  <si>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</si>
  <si>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</si>
  <si>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</si>
  <si>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</si>
  <si>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</si>
  <si>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</si>
  <si>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</si>
  <si>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</si>
  <si>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</si>
  <si>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</si>
  <si>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</si>
  <si>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</si>
  <si>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</si>
  <si>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</si>
  <si>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</si>
  <si>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</si>
  <si>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</si>
  <si>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</si>
  <si>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</si>
  <si>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</si>
  <si>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</si>
  <si>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</si>
  <si>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</si>
  <si>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</si>
  <si>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</si>
  <si>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</si>
  <si>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</si>
  <si>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</si>
  <si>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</si>
  <si>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</si>
  <si>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</si>
  <si>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</si>
  <si>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</si>
  <si>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</si>
  <si>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</si>
  <si>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</si>
  <si>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</si>
  <si>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</si>
  <si>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</si>
  <si>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</si>
  <si>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</si>
  <si>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</si>
  <si>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</si>
  <si>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</si>
  <si>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</si>
  <si>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</si>
  <si>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</si>
  <si>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</si>
  <si>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</si>
  <si>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</si>
  <si>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</si>
  <si>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</si>
  <si>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</si>
  <si>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</si>
  <si>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</si>
  <si>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</si>
  <si>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</si>
  <si>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</si>
  <si>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</si>
  <si>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</si>
  <si>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</si>
  <si>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</si>
  <si>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</si>
  <si>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</si>
  <si>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</si>
  <si>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</si>
  <si>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</si>
  <si>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</si>
  <si>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</si>
  <si>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</si>
  <si>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</si>
  <si>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</si>
  <si>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</si>
  <si>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</si>
  <si>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</si>
  <si>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</si>
  <si>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</si>
  <si>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</si>
  <si>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</si>
  <si>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</si>
  <si>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</si>
  <si>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</si>
  <si>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</si>
  <si>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</si>
  <si>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</si>
  <si>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</si>
  <si>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</si>
  <si>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</si>
  <si>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</si>
  <si>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</si>
  <si>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</si>
  <si>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</si>
  <si>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</si>
  <si>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</si>
  <si>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</si>
  <si>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</si>
  <si>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</si>
  <si>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</si>
  <si>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</si>
  <si>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</si>
  <si>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</si>
  <si>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</si>
  <si>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</si>
  <si>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</si>
  <si>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</si>
  <si>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</si>
  <si>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</si>
  <si>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</si>
  <si>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</si>
  <si>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</si>
  <si>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</si>
  <si>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</si>
  <si>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</si>
  <si>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</si>
  <si>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</si>
  <si>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</si>
  <si>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</si>
  <si>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</si>
  <si>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</si>
  <si>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</si>
  <si>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</si>
  <si>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</si>
  <si>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</si>
  <si>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</si>
  <si>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</si>
  <si>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</si>
  <si>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</si>
  <si>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</si>
  <si>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</si>
  <si>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</si>
  <si>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</si>
  <si>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</si>
  <si>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</si>
  <si>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</si>
  <si>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</si>
  <si>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</si>
  <si>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</si>
  <si>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</si>
  <si>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</si>
  <si>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</si>
  <si>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</si>
  <si>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</si>
  <si>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</si>
  <si>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</si>
  <si>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</si>
  <si>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</si>
  <si>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</si>
  <si>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</si>
  <si>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</si>
  <si>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</si>
  <si>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</si>
  <si>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</si>
  <si>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</si>
  <si>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</si>
  <si>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</si>
  <si>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</si>
  <si>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</si>
  <si>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</si>
  <si>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</si>
  <si>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</si>
  <si>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</si>
  <si>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</si>
  <si>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</si>
  <si>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</si>
  <si>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</si>
  <si>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</si>
  <si>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</si>
  <si>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</si>
  <si>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</si>
  <si>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</si>
  <si>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</si>
  <si>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</si>
  <si>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</si>
  <si>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</si>
  <si>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</si>
  <si>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</si>
  <si>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</si>
  <si>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</si>
  <si>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</si>
  <si>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</si>
  <si>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</si>
  <si>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</si>
  <si>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</si>
  <si>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</si>
  <si>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</si>
  <si>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</si>
  <si>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</si>
  <si>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</si>
  <si>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</si>
  <si>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</si>
  <si>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</si>
  <si>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</si>
  <si>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</si>
  <si>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</si>
  <si>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</si>
  <si>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</si>
  <si>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</si>
  <si>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</si>
  <si>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</si>
  <si>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</si>
  <si>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</si>
  <si>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</si>
  <si>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</si>
  <si>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</si>
  <si>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</si>
  <si>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</si>
  <si>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</si>
  <si>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</si>
  <si>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</si>
  <si>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</si>
  <si>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</si>
  <si>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</si>
  <si>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</si>
  <si>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</si>
  <si>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</si>
  <si>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</si>
  <si>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</si>
  <si>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</si>
  <si>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</si>
  <si>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</si>
  <si>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</si>
  <si>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</si>
  <si>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</si>
  <si>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</si>
  <si>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</si>
  <si>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</si>
  <si>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</si>
  <si>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</si>
  <si>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</si>
  <si>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</si>
  <si>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</si>
  <si>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</si>
  <si>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</si>
  <si>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</si>
  <si>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</si>
  <si>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</si>
  <si>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</si>
  <si>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</si>
  <si>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</si>
  <si>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</si>
  <si>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</si>
  <si>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</si>
  <si>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</si>
  <si>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</si>
  <si>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</si>
  <si>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</si>
  <si>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</si>
  <si>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</si>
  <si>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</si>
  <si>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</si>
  <si>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</si>
  <si>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</si>
  <si>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</si>
  <si>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</si>
  <si>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</si>
  <si>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</si>
  <si>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</si>
  <si>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</si>
  <si>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</si>
  <si>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</si>
  <si>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</si>
  <si>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</si>
  <si>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</si>
  <si>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</si>
  <si>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</si>
  <si>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</si>
  <si>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</si>
  <si>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</si>
  <si>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</si>
  <si>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</si>
  <si>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</si>
  <si>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</si>
  <si>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</si>
  <si>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</si>
  <si>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</si>
  <si>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</si>
  <si>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</si>
  <si>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</si>
  <si>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</si>
  <si>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</si>
  <si>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</si>
  <si>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</si>
  <si>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</si>
  <si>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</si>
  <si>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</si>
  <si>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</si>
  <si>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</si>
  <si>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</si>
  <si>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</si>
  <si>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</si>
  <si>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</si>
  <si>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</si>
  <si>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</si>
  <si>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</si>
  <si>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</si>
  <si>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</si>
  <si>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</si>
  <si>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</si>
  <si>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</si>
  <si>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</si>
  <si>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</si>
  <si>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</si>
  <si>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</si>
  <si>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</si>
  <si>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</si>
  <si>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</si>
  <si>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</si>
  <si>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</si>
  <si>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</si>
  <si>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</si>
  <si>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</si>
  <si>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</si>
  <si>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</si>
  <si>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</si>
  <si>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</si>
  <si>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</si>
  <si>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</si>
  <si>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</si>
  <si>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</si>
  <si>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</si>
  <si>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</si>
  <si>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</si>
  <si>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</si>
  <si>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</si>
  <si>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</si>
  <si>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</si>
  <si>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</si>
  <si>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</si>
  <si>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</si>
  <si>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</si>
  <si>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</si>
  <si>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</si>
  <si>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</si>
  <si>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</si>
  <si>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</si>
  <si>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</si>
  <si>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</si>
  <si>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</si>
  <si>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</si>
  <si>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</si>
  <si>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</si>
  <si>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</si>
  <si>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</si>
  <si>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</si>
  <si>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</si>
  <si>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</si>
  <si>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</si>
  <si>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</si>
  <si>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</si>
  <si>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</si>
  <si>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</si>
  <si>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</si>
  <si>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</si>
  <si>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</si>
  <si>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</si>
  <si>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</si>
  <si>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</si>
  <si>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</si>
  <si>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</si>
  <si>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</si>
  <si>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</si>
  <si>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</si>
  <si>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</si>
  <si>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</si>
  <si>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</si>
  <si>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</si>
  <si>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</si>
  <si>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</si>
  <si>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</si>
  <si>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</si>
  <si>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</si>
  <si>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</si>
  <si>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</si>
  <si>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</si>
  <si>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</si>
  <si>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</si>
  <si>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</si>
  <si>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</si>
  <si>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</si>
  <si>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</si>
  <si>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</si>
  <si>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</si>
  <si>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</si>
  <si>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</si>
  <si>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</si>
  <si>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</si>
  <si>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</si>
  <si>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</si>
  <si>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</si>
  <si>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</si>
  <si>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</si>
  <si>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</si>
  <si>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</si>
  <si>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</si>
  <si>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</si>
  <si>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</si>
  <si>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</si>
  <si>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</si>
  <si>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</si>
  <si>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</si>
  <si>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</si>
  <si>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</si>
  <si>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</si>
  <si>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</si>
  <si>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</si>
  <si>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</si>
  <si>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</si>
  <si>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</si>
  <si>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</si>
  <si>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</si>
  <si>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</si>
  <si>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</si>
  <si>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</si>
  <si>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</si>
  <si>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</si>
  <si>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</si>
  <si>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</si>
  <si>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</si>
  <si>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</si>
  <si>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</si>
  <si>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</si>
  <si>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</si>
  <si>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</si>
  <si>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</si>
  <si>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</si>
  <si>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</si>
  <si>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</si>
  <si>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</si>
  <si>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</si>
  <si>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</si>
  <si>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</si>
  <si>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</si>
  <si>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</si>
  <si>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</si>
  <si>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</si>
  <si>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</si>
  <si>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</si>
  <si>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</si>
  <si>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</si>
  <si>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</si>
  <si>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</si>
  <si>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</si>
  <si>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</si>
  <si>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</si>
  <si>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</si>
  <si>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</si>
  <si>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</si>
  <si>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</si>
  <si>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</si>
  <si>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</si>
  <si>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</si>
  <si>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</si>
  <si>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</si>
  <si>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</si>
  <si>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</si>
  <si>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</si>
  <si>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</si>
  <si>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</si>
  <si>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</si>
  <si>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</si>
  <si>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</si>
  <si>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</si>
  <si>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</si>
  <si>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</si>
  <si>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</si>
  <si>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</si>
  <si>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</si>
  <si>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</si>
  <si>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</si>
  <si>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</si>
  <si>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</si>
  <si>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</si>
  <si>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</si>
  <si>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</si>
  <si>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</si>
  <si>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</si>
  <si>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</si>
  <si>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</si>
  <si>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</si>
  <si>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</si>
  <si>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</si>
  <si>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</si>
  <si>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</si>
  <si>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</si>
  <si>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</si>
  <si>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</si>
  <si>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</si>
  <si>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</si>
  <si>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</si>
  <si>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</si>
  <si>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</si>
  <si>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</si>
  <si>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</si>
  <si>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</si>
  <si>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</si>
  <si>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</si>
  <si>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</si>
  <si>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</si>
  <si>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</si>
  <si>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</si>
  <si>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</si>
  <si>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</si>
  <si>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</si>
  <si>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</si>
  <si>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</si>
  <si>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</si>
  <si>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</si>
  <si>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</si>
  <si>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</si>
  <si>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</si>
  <si>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</si>
  <si>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</si>
  <si>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</si>
  <si>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</si>
  <si>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</si>
  <si>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</si>
  <si>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</si>
  <si>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</si>
  <si>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</si>
  <si>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</si>
  <si>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</si>
  <si>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</si>
  <si>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</si>
  <si>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</si>
  <si>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</si>
  <si>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</si>
  <si>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</si>
  <si>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</si>
  <si>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</si>
  <si>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</si>
  <si>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</si>
  <si>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</si>
  <si>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</si>
  <si>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</si>
  <si>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</si>
  <si>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</si>
  <si>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</si>
  <si>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</si>
  <si>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</si>
  <si>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</si>
  <si>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</si>
  <si>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</si>
  <si>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</si>
  <si>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</si>
  <si>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</si>
  <si>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</si>
  <si>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</si>
  <si>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</si>
  <si>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</si>
  <si>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</si>
  <si>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</si>
  <si>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</si>
  <si>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</si>
  <si>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</si>
  <si>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</si>
  <si>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</si>
  <si>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</si>
  <si>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</si>
  <si>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</si>
  <si>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</si>
  <si>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</si>
  <si>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</si>
  <si>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</si>
  <si>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</si>
  <si>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</si>
  <si>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</si>
  <si>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</si>
  <si>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</si>
  <si>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</si>
  <si>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</si>
  <si>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</si>
  <si>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</si>
  <si>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</si>
  <si>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</si>
  <si>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</si>
  <si>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</si>
  <si>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</si>
  <si>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</si>
  <si>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</si>
  <si>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</si>
  <si>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</si>
  <si>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</si>
  <si>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</si>
  <si>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</si>
  <si>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</si>
  <si>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</si>
  <si>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</si>
  <si>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</si>
  <si>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</si>
  <si>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</si>
  <si>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</si>
  <si>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</si>
  <si>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</si>
  <si>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</si>
  <si>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</si>
  <si>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</si>
  <si>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</si>
  <si>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</si>
  <si>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</si>
  <si>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</si>
  <si>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</si>
  <si>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</si>
  <si>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</si>
  <si>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</si>
  <si>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</si>
  <si>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</si>
  <si>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</si>
  <si>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</si>
  <si>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</si>
  <si>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</si>
  <si>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</si>
  <si>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</si>
  <si>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</si>
  <si>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</si>
  <si>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</si>
  <si>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</si>
  <si>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</si>
  <si>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</si>
  <si>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</si>
  <si>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</si>
  <si>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</si>
  <si>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</si>
  <si>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</si>
  <si>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</si>
  <si>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</si>
  <si>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</si>
  <si>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</si>
  <si>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</si>
  <si>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</si>
  <si>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</si>
  <si>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</si>
  <si>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</si>
  <si>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</si>
  <si>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</si>
  <si>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</si>
  <si>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</si>
  <si>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</si>
  <si>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</si>
  <si>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</si>
  <si>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</si>
  <si>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</si>
  <si>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</si>
  <si>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</si>
  <si>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</si>
  <si>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</si>
  <si>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</si>
  <si>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</si>
  <si>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</si>
  <si>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</si>
  <si>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</si>
  <si>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</si>
  <si>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</si>
  <si>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</si>
  <si>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</si>
  <si>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</si>
  <si>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</si>
  <si>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</si>
  <si>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</si>
  <si>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</si>
  <si>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</si>
  <si>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</si>
  <si>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</si>
  <si>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</si>
  <si>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</si>
  <si>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</si>
  <si>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</si>
  <si>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</si>
  <si>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</si>
  <si>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</si>
  <si>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</si>
  <si>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</si>
  <si>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</si>
  <si>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</si>
  <si>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</si>
  <si>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</si>
  <si>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</si>
  <si>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</si>
  <si>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</si>
  <si>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</si>
  <si>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</si>
  <si>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</si>
  <si>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</si>
  <si>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</si>
  <si>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</si>
  <si>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</si>
  <si>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</si>
  <si>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</si>
  <si>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</si>
  <si>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</si>
  <si>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</si>
  <si>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</si>
  <si>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</si>
  <si>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</si>
  <si>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</si>
  <si>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</si>
  <si>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</si>
  <si>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</si>
  <si>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</si>
  <si>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</si>
  <si>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</si>
  <si>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</si>
  <si>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</si>
  <si>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</si>
  <si>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</si>
  <si>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</si>
  <si>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</si>
  <si>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</si>
  <si>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</si>
  <si>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</si>
  <si>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</si>
  <si>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</si>
  <si>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</si>
  <si>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</si>
  <si>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</si>
  <si>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</si>
  <si>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</si>
  <si>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</si>
  <si>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</si>
  <si>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</si>
  <si>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</si>
  <si>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</si>
  <si>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</si>
  <si>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</si>
  <si>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</si>
  <si>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</si>
  <si>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</si>
  <si>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</si>
  <si>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</si>
  <si>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</si>
  <si>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</si>
  <si>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</si>
  <si>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</si>
  <si>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</si>
  <si>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</si>
  <si>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</si>
  <si>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</si>
  <si>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</si>
  <si>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</si>
  <si>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</si>
  <si>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</si>
  <si>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</si>
  <si>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</si>
  <si>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</si>
  <si>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</si>
  <si>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</si>
  <si>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</si>
  <si>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</si>
  <si>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</si>
  <si>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</si>
  <si>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</si>
  <si>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</si>
  <si>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</si>
  <si>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</si>
  <si>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</si>
  <si>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</si>
  <si>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</si>
  <si>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</si>
  <si>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</si>
  <si>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</si>
  <si>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</si>
  <si>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</si>
  <si>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</si>
  <si>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</si>
  <si>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</si>
  <si>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</si>
  <si>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</si>
  <si>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</si>
  <si>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</si>
  <si>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</si>
  <si>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</si>
  <si>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</si>
  <si>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</si>
  <si>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</si>
  <si>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</si>
  <si>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</si>
  <si>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</si>
  <si>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</si>
  <si>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</si>
  <si>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</si>
  <si>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</si>
  <si>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</si>
  <si>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</si>
  <si>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</si>
  <si>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</si>
  <si>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</si>
  <si>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</si>
  <si>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</si>
  <si>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</si>
  <si>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</si>
  <si>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</si>
  <si>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</si>
  <si>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</si>
  <si>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</si>
  <si>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</si>
  <si>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</si>
  <si>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</si>
  <si>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</si>
  <si>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</si>
  <si>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</si>
  <si>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</si>
  <si>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</si>
  <si>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</si>
  <si>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</si>
  <si>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</si>
  <si>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</si>
  <si>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</si>
  <si>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</si>
  <si>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</si>
  <si>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</si>
  <si>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</si>
  <si>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</si>
  <si>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</si>
  <si>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</si>
  <si>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</si>
  <si>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</si>
  <si>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</si>
  <si>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</si>
  <si>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</si>
  <si>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</si>
  <si>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</si>
  <si>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</si>
  <si>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</si>
  <si>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</si>
  <si>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</si>
  <si>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</si>
  <si>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</si>
  <si>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</si>
  <si>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</si>
  <si>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</si>
  <si>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</si>
  <si>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</si>
  <si>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</si>
  <si>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</si>
  <si>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</si>
  <si>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</si>
  <si>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</si>
  <si>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</si>
  <si>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</si>
  <si>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</si>
  <si>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</si>
  <si>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</si>
  <si>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</si>
  <si>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</si>
  <si>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</si>
  <si>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</si>
  <si>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</si>
  <si>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</si>
  <si>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</si>
  <si>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</si>
  <si>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</si>
  <si>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</si>
  <si>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</si>
  <si>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</si>
  <si>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</si>
  <si>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</si>
  <si>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</si>
  <si>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</si>
  <si>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</si>
  <si>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</si>
  <si>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</si>
  <si>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</si>
  <si>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</si>
  <si>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</si>
  <si>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</si>
  <si>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</si>
  <si>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</si>
  <si>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</si>
  <si>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</si>
  <si>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</si>
  <si>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</si>
  <si>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</si>
  <si>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</si>
  <si>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</si>
  <si>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</si>
  <si>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</si>
  <si>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</si>
  <si>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</si>
  <si>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</si>
  <si>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</si>
  <si>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</si>
  <si>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</si>
  <si>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</si>
  <si>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</si>
  <si>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</si>
  <si>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</si>
  <si>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</si>
  <si>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</si>
  <si>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</si>
  <si>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</si>
  <si>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</si>
  <si>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</si>
  <si>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</si>
  <si>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</si>
  <si>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</si>
  <si>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</si>
  <si>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</si>
  <si>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</si>
  <si>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</si>
  <si>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</si>
  <si>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</si>
  <si>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</si>
  <si>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</si>
  <si>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</si>
  <si>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</si>
  <si>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</si>
  <si>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</si>
  <si>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</si>
  <si>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</si>
  <si>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</si>
  <si>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</si>
  <si>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</si>
  <si>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</si>
  <si>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</si>
  <si>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</si>
  <si>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</si>
  <si>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</si>
  <si>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</si>
  <si>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</si>
  <si>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</si>
  <si>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</si>
  <si>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</si>
  <si>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</si>
  <si>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</si>
  <si>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</si>
  <si>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</si>
  <si>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</si>
  <si>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</si>
  <si>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</si>
  <si>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</si>
  <si>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</si>
  <si>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</si>
  <si>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</si>
  <si>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</si>
  <si>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</si>
  <si>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</si>
  <si>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</si>
  <si>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</si>
  <si>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</si>
  <si>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</si>
  <si>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</si>
  <si>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</si>
  <si>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</si>
  <si>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</si>
  <si>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</si>
  <si>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</si>
  <si>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</si>
  <si>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</si>
  <si>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</si>
  <si>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</si>
  <si>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</si>
  <si>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</si>
  <si>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</si>
  <si>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</si>
  <si>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</si>
  <si>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</si>
  <si>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</si>
  <si>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</si>
  <si>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</si>
  <si>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</si>
  <si>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</si>
  <si>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</si>
  <si>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</si>
  <si>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</si>
  <si>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</si>
  <si>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</si>
  <si>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</si>
  <si>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</si>
  <si>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</si>
  <si>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</si>
  <si>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</si>
  <si>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</si>
  <si>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</si>
  <si>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</si>
  <si>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</si>
  <si>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</si>
  <si>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</si>
  <si>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</si>
  <si>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</si>
  <si>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</si>
  <si>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</si>
  <si>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</si>
  <si>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</si>
  <si>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</si>
  <si>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</si>
  <si>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</si>
  <si>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</si>
  <si>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</si>
  <si>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</si>
  <si>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</si>
  <si>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</si>
  <si>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</si>
  <si>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</si>
  <si>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</si>
  <si>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</si>
  <si>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</si>
  <si>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</si>
  <si>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</si>
  <si>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</si>
  <si>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</si>
  <si>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</si>
  <si>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</si>
  <si>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</si>
  <si>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</si>
  <si>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</si>
  <si>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</si>
  <si>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</si>
  <si>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</si>
  <si>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</si>
  <si>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</si>
  <si>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</si>
  <si>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</si>
  <si>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</si>
  <si>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</si>
  <si>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</si>
  <si>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</si>
  <si>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</si>
  <si>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</si>
  <si>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</si>
  <si>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</si>
  <si>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</si>
  <si>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</si>
  <si>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</si>
  <si>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</si>
  <si>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</si>
  <si>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</si>
  <si>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</si>
  <si>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</si>
  <si>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</si>
  <si>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</si>
  <si>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</si>
  <si>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</si>
  <si>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</si>
  <si>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</si>
  <si>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</si>
  <si>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</si>
  <si>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</si>
  <si>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</si>
  <si>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</si>
  <si>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</si>
  <si>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</si>
  <si>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</si>
  <si>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</si>
  <si>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</si>
  <si>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</si>
  <si>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</si>
  <si>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</si>
  <si>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</si>
  <si>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</si>
  <si>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</si>
  <si>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</si>
  <si>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</si>
  <si>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</si>
  <si>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</si>
  <si>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</si>
  <si>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</si>
  <si>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</si>
  <si>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</si>
  <si>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</si>
  <si>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</si>
  <si>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</si>
  <si>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</si>
  <si>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</si>
  <si>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</si>
  <si>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</si>
  <si>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</si>
  <si>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</si>
  <si>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</si>
  <si>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</si>
  <si>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</si>
  <si>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</si>
  <si>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</si>
  <si>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</si>
  <si>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</si>
  <si>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</si>
  <si>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</si>
  <si>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</si>
  <si>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</si>
  <si>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</si>
  <si>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</si>
  <si>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</si>
  <si>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</si>
  <si>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</si>
  <si>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</si>
  <si>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</si>
  <si>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</si>
  <si>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</si>
  <si>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</si>
  <si>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</si>
  <si>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</si>
  <si>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</si>
  <si>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</si>
  <si>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</si>
  <si>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</si>
  <si>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</si>
  <si>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</si>
  <si>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</si>
  <si>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</si>
  <si>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</si>
  <si>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</si>
  <si>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</si>
  <si>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</si>
  <si>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</si>
  <si>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</si>
  <si>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</si>
  <si>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</si>
  <si>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</si>
  <si>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</si>
  <si>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</si>
  <si>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</si>
  <si>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</si>
  <si>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</si>
  <si>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</si>
  <si>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</si>
  <si>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</si>
  <si>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</si>
  <si>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</si>
  <si>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</si>
  <si>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</si>
  <si>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</si>
  <si>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</si>
  <si>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</si>
  <si>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</si>
  <si>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</si>
  <si>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</si>
  <si>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</si>
  <si>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</si>
  <si>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</si>
  <si>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</si>
  <si>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</si>
  <si>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</si>
  <si>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</si>
  <si>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</si>
  <si>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</si>
  <si>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</si>
  <si>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</si>
  <si>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</si>
  <si>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</si>
  <si>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</si>
  <si>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</si>
  <si>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</si>
  <si>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</si>
  <si>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</si>
  <si>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</si>
  <si>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</si>
  <si>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</si>
  <si>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</si>
  <si>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</si>
  <si>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</si>
  <si>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</si>
  <si>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</si>
  <si>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</si>
  <si>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</si>
  <si>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</si>
  <si>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</si>
  <si>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</si>
  <si>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</si>
  <si>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</si>
  <si>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</si>
  <si>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</si>
  <si>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</si>
  <si>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</si>
  <si>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</si>
  <si>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</si>
  <si>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</si>
  <si>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</si>
  <si>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</si>
  <si>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</si>
  <si>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</si>
  <si>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</si>
  <si>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</si>
  <si>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</si>
  <si>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</si>
  <si>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</si>
  <si>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</si>
  <si>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</si>
  <si>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</si>
  <si>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</si>
  <si>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</si>
  <si>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</si>
  <si>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</si>
  <si>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</si>
  <si>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</si>
  <si>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</si>
  <si>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</si>
  <si>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</si>
  <si>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</si>
  <si>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</si>
  <si>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</si>
  <si>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</si>
  <si>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</si>
  <si>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</si>
  <si>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</si>
  <si>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</si>
  <si>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</si>
  <si>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</si>
  <si>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</si>
  <si>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</si>
  <si>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</si>
  <si>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</si>
  <si>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</si>
  <si>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</si>
  <si>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</si>
  <si>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</si>
  <si>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</si>
  <si>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</si>
  <si>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</si>
  <si>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</si>
  <si>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</si>
  <si>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</si>
  <si>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</si>
  <si>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</si>
  <si>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</si>
  <si>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</si>
  <si>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</si>
  <si>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</si>
  <si>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</si>
  <si>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</si>
  <si>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</si>
  <si>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</si>
  <si>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</si>
  <si>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</si>
  <si>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</si>
  <si>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</si>
  <si>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</si>
  <si>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</si>
  <si>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</si>
  <si>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</si>
  <si>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</si>
  <si>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</si>
  <si>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</si>
  <si>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</si>
  <si>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</si>
  <si>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</si>
  <si>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</si>
  <si>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</si>
  <si>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</si>
  <si>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</si>
  <si>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</si>
  <si>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</si>
  <si>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</si>
  <si>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</si>
  <si>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</si>
  <si>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</si>
  <si>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</si>
  <si>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</si>
  <si>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</si>
  <si>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</si>
  <si>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</si>
  <si>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</si>
  <si>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</si>
  <si>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</si>
  <si>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</si>
  <si>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</si>
  <si>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</si>
  <si>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</si>
  <si>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</si>
  <si>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</si>
  <si>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</si>
  <si>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</si>
  <si>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</si>
  <si>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</si>
  <si>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</si>
  <si>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</si>
  <si>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</si>
  <si>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</si>
  <si>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</si>
  <si>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</si>
  <si>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</si>
  <si>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</si>
  <si>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</si>
  <si>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</si>
  <si>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</si>
  <si>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</si>
  <si>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</si>
  <si>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</si>
  <si>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</si>
  <si>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</si>
  <si>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</si>
  <si>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</si>
  <si>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</si>
  <si>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</si>
  <si>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</si>
  <si>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</si>
  <si>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</si>
  <si>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</si>
  <si>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</si>
  <si>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</si>
  <si>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</si>
  <si>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</si>
  <si>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</si>
  <si>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</si>
  <si>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</si>
  <si>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</si>
  <si>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</si>
  <si>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</si>
  <si>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</si>
  <si>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</si>
  <si>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</si>
  <si>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</si>
  <si>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</si>
  <si>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</si>
  <si>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</si>
  <si>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</si>
  <si>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</si>
  <si>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</si>
  <si>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</si>
  <si>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</si>
  <si>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</si>
  <si>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</si>
  <si>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</si>
  <si>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</si>
  <si>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</si>
  <si>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</si>
  <si>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</si>
  <si>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</si>
  <si>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</si>
  <si>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</si>
  <si>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</si>
  <si>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</si>
  <si>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</si>
  <si>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</si>
  <si>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</si>
  <si>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</si>
  <si>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</si>
  <si>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</si>
  <si>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</si>
  <si>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</si>
  <si>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</si>
  <si>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</si>
  <si>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</si>
  <si>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</si>
  <si>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</si>
  <si>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</si>
  <si>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</si>
  <si>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</si>
  <si>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</si>
  <si>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</si>
  <si>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</si>
  <si>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</si>
  <si>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</si>
  <si>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</si>
  <si>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</si>
  <si>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</si>
  <si>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</si>
  <si>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</si>
  <si>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</si>
  <si>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</si>
  <si>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</si>
  <si>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</si>
  <si>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</si>
  <si>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</si>
  <si>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</si>
  <si>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</si>
  <si>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</si>
  <si>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</si>
  <si>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</si>
  <si>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</si>
  <si>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</si>
  <si>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</si>
  <si>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</si>
  <si>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</si>
  <si>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</si>
  <si>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</si>
  <si>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</si>
  <si>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</si>
  <si>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</si>
  <si>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</si>
  <si>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</si>
  <si>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</si>
  <si>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</si>
  <si>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</si>
  <si>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</si>
  <si>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</si>
  <si>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</si>
  <si>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</si>
  <si>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</si>
  <si>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</si>
  <si>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</si>
  <si>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</si>
  <si>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</si>
  <si>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</si>
  <si>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</si>
  <si>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</si>
  <si>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</si>
  <si>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</si>
  <si>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</si>
  <si>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</si>
  <si>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</si>
  <si>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</si>
  <si>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</si>
  <si>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</si>
  <si>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</si>
  <si>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</si>
  <si>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</si>
  <si>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</si>
  <si>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</si>
  <si>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</si>
  <si>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</si>
  <si>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</si>
  <si>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</si>
  <si>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</si>
  <si>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</si>
  <si>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</si>
  <si>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</si>
  <si>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</si>
  <si>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</si>
  <si>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</si>
  <si>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</si>
  <si>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</si>
  <si>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</si>
  <si>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</si>
  <si>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</si>
  <si>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</si>
  <si>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</si>
  <si>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</si>
  <si>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</si>
  <si>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</si>
  <si>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</si>
  <si>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</si>
  <si>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</si>
  <si>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</si>
  <si>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</si>
  <si>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</si>
  <si>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</si>
  <si>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</si>
  <si>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</si>
  <si>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</si>
  <si>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</si>
  <si>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</si>
  <si>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</si>
  <si>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</si>
  <si>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</si>
  <si>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</si>
  <si>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</si>
  <si>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</si>
  <si>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</si>
  <si>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</si>
  <si>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</si>
  <si>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</si>
  <si>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</si>
  <si>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</si>
  <si>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</si>
  <si>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</si>
  <si>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</si>
  <si>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</si>
  <si>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</si>
  <si>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</si>
  <si>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</si>
  <si>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</si>
  <si>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</si>
  <si>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</si>
  <si>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</si>
  <si>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</si>
  <si>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</si>
  <si>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</si>
  <si>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</si>
  <si>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</si>
  <si>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</si>
  <si>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</si>
  <si>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</si>
  <si>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</si>
  <si>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</si>
  <si>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</si>
  <si>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</si>
  <si>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</si>
  <si>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</si>
  <si>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</si>
  <si>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</si>
  <si>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</si>
  <si>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</si>
  <si>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</si>
  <si>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</si>
  <si>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</si>
  <si>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</si>
  <si>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</si>
  <si>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</si>
  <si>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</si>
  <si>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</si>
  <si>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</si>
  <si>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</si>
  <si>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</si>
  <si>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</si>
  <si>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</si>
  <si>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</si>
  <si>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</si>
  <si>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</si>
  <si>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</si>
  <si>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</si>
  <si>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</si>
  <si>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</si>
  <si>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</si>
  <si>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</si>
  <si>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</si>
  <si>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</si>
  <si>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</si>
  <si>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</si>
  <si>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</si>
  <si>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</si>
  <si>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</si>
  <si>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</si>
  <si>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</si>
  <si>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</si>
  <si>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</si>
  <si>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</si>
  <si>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</si>
  <si>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</si>
  <si>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</si>
  <si>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</si>
  <si>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</si>
  <si>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</si>
  <si>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</si>
  <si>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</si>
  <si>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</si>
  <si>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</si>
  <si>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</si>
  <si>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</si>
  <si>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</si>
  <si>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</si>
  <si>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</si>
  <si>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</si>
  <si>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</si>
  <si>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</si>
  <si>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</si>
  <si>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</si>
  <si>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</si>
  <si>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</si>
  <si>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</si>
  <si>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</si>
  <si>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</si>
  <si>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</si>
  <si>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</si>
  <si>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</si>
  <si>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</si>
  <si>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</si>
  <si>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</si>
  <si>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</si>
  <si>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</si>
  <si>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</si>
  <si>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</si>
  <si>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</si>
  <si>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</si>
  <si>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</si>
  <si>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</si>
  <si>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</si>
  <si>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</si>
  <si>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</si>
  <si>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</si>
  <si>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</si>
  <si>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</si>
  <si>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</si>
  <si>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</si>
  <si>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</si>
  <si>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</si>
  <si>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</si>
  <si>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</si>
  <si>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</si>
  <si>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</si>
  <si>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</si>
  <si>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</si>
  <si>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</si>
  <si>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</si>
  <si>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</si>
  <si>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</si>
  <si>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</si>
  <si>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</si>
  <si>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</si>
  <si>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</si>
  <si>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</si>
  <si>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</si>
  <si>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</si>
  <si>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</si>
  <si>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</si>
  <si>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</si>
  <si>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</si>
  <si>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</si>
  <si>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</si>
  <si>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</si>
  <si>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</si>
  <si>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</si>
  <si>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</si>
  <si>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</si>
  <si>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</si>
  <si>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</si>
  <si>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</si>
  <si>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</si>
  <si>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</si>
  <si>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</si>
  <si>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</si>
  <si>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</si>
  <si>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</si>
  <si>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</si>
  <si>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</si>
  <si>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</si>
  <si>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</si>
  <si>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</si>
  <si>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</si>
  <si>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</si>
  <si>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</si>
  <si>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</si>
  <si>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</si>
  <si>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</si>
  <si>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</si>
  <si>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</si>
  <si>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</si>
  <si>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</si>
  <si>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</si>
  <si>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</si>
  <si>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</si>
  <si>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</si>
  <si>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</si>
  <si>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</si>
  <si>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</si>
  <si>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</si>
  <si>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</si>
  <si>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</si>
  <si>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</si>
  <si>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</si>
  <si>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</si>
  <si>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</si>
  <si>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</si>
  <si>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</si>
  <si>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</si>
  <si>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</si>
  <si>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</si>
  <si>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</si>
  <si>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</si>
  <si>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</si>
  <si>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</si>
  <si>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</si>
  <si>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</si>
  <si>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</si>
  <si>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</si>
  <si>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</si>
  <si>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</si>
  <si>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</si>
  <si>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</si>
  <si>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</si>
  <si>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</si>
  <si>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</si>
  <si>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</si>
  <si>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</si>
  <si>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</si>
  <si>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</si>
  <si>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</si>
  <si>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</si>
  <si>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</si>
  <si>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</si>
  <si>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</si>
  <si>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</si>
  <si>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</si>
  <si>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</si>
  <si>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</si>
  <si>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</si>
  <si>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</si>
  <si>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</si>
  <si>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</si>
  <si>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</si>
  <si>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</si>
  <si>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</si>
  <si>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</si>
  <si>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</si>
  <si>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</si>
  <si>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</si>
  <si>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</si>
  <si>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</si>
  <si>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</si>
  <si>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</si>
  <si>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</si>
  <si>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</si>
  <si>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</si>
  <si>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</si>
  <si>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</si>
  <si>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</si>
  <si>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</si>
  <si>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</si>
  <si>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</si>
  <si>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</si>
  <si>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</si>
  <si>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</si>
  <si>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</si>
  <si>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</si>
  <si>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</si>
  <si>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</si>
  <si>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</si>
  <si>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</si>
  <si>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</si>
  <si>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</si>
  <si>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</si>
  <si>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</si>
  <si>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</si>
  <si>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</si>
  <si>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</si>
  <si>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</si>
  <si>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</si>
  <si>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</si>
  <si>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</si>
  <si>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</si>
  <si>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</si>
  <si>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</si>
  <si>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</si>
  <si>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</si>
  <si>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</si>
  <si>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</si>
  <si>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</si>
  <si>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</si>
  <si>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</si>
  <si>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</si>
  <si>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</si>
  <si>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</si>
  <si>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</si>
  <si>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</si>
  <si>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</si>
  <si>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</si>
  <si>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</si>
  <si>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</si>
  <si>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</si>
  <si>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</si>
  <si>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</si>
  <si>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</si>
  <si>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</si>
  <si>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</si>
  <si>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</si>
  <si>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</si>
  <si>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</si>
  <si>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</si>
  <si>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</si>
  <si>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</si>
  <si>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</si>
  <si>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</si>
  <si>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</si>
  <si>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</si>
  <si>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</si>
  <si>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</si>
  <si>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</si>
  <si>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</si>
  <si>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</si>
  <si>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</si>
  <si>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</si>
  <si>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</si>
  <si>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</si>
  <si>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</si>
  <si>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</si>
  <si>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</si>
  <si>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</si>
  <si>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</si>
  <si>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</si>
  <si>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</si>
  <si>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</si>
  <si>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</si>
  <si>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</si>
  <si>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</si>
  <si>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</si>
  <si>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</si>
  <si>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</si>
  <si>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</si>
  <si>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</si>
  <si>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</si>
  <si>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</si>
  <si>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</si>
  <si>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</si>
  <si>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</si>
  <si>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</si>
  <si>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</si>
  <si>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</si>
  <si>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</si>
  <si>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</si>
  <si>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</si>
  <si>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</si>
  <si>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</si>
  <si>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</si>
  <si>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</si>
  <si>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</si>
  <si>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</si>
  <si>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</si>
  <si>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</si>
  <si>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</si>
  <si>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</si>
  <si>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</si>
  <si>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</si>
  <si>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</si>
  <si>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</si>
  <si>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</si>
  <si>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</si>
  <si>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</si>
  <si>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</si>
  <si>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</si>
  <si>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</si>
  <si>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</si>
  <si>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</si>
  <si>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</si>
  <si>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</si>
  <si>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</si>
  <si>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</si>
  <si>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</si>
  <si>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</si>
  <si>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</si>
  <si>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</si>
  <si>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</si>
  <si>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</si>
  <si>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</si>
  <si>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</si>
  <si>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</si>
  <si>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</si>
  <si>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</si>
  <si>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</si>
  <si>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</si>
  <si>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</si>
  <si>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</si>
  <si>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</si>
  <si>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</si>
  <si>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</si>
  <si>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</si>
  <si>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</si>
  <si>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</si>
  <si>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</si>
  <si>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</si>
  <si>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</si>
  <si>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</si>
  <si>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</si>
  <si>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</si>
  <si>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</si>
  <si>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</si>
  <si>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</si>
  <si>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</si>
  <si>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</si>
  <si>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</si>
  <si>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</si>
  <si>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</si>
  <si>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</si>
  <si>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</si>
  <si>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</si>
  <si>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</si>
  <si>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</si>
  <si>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</si>
  <si>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</si>
  <si>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</si>
  <si>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</si>
  <si>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</si>
  <si>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</si>
  <si>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</si>
  <si>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</si>
  <si>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</si>
  <si>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</si>
  <si>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</si>
  <si>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</si>
  <si>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</si>
  <si>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</si>
  <si>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</si>
  <si>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</si>
  <si>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</si>
  <si>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</si>
  <si>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</si>
  <si>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</si>
  <si>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</si>
  <si>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</si>
  <si>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</si>
  <si>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</si>
  <si>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</si>
  <si>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</si>
  <si>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</si>
  <si>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</si>
  <si>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</si>
  <si>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</si>
  <si>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</si>
  <si>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</si>
  <si>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</si>
  <si>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</si>
  <si>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</si>
  <si>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</si>
  <si>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</si>
  <si>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</si>
  <si>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</si>
  <si>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</si>
  <si>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</si>
  <si>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</si>
  <si>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</si>
  <si>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</si>
  <si>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</si>
  <si>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</si>
  <si>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</si>
  <si>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</si>
  <si>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</si>
  <si>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</si>
  <si>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</si>
  <si>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</si>
  <si>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</si>
  <si>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</si>
  <si>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</si>
  <si>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</si>
  <si>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</si>
  <si>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</si>
  <si>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</si>
  <si>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</si>
  <si>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</si>
  <si>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</si>
  <si>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</si>
  <si>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</si>
  <si>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</si>
  <si>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</si>
  <si>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</si>
  <si>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</si>
  <si>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</si>
  <si>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</si>
  <si>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</si>
  <si>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</si>
  <si>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</si>
  <si>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</si>
  <si>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</si>
  <si>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</si>
  <si>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</si>
  <si>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</si>
  <si>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</si>
  <si>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</si>
  <si>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</si>
  <si>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</si>
  <si>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</si>
  <si>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</si>
  <si>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</si>
  <si>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</si>
  <si>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</si>
  <si>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</si>
  <si>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</si>
  <si>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</si>
  <si>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</si>
  <si>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</si>
  <si>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</si>
  <si>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</si>
  <si>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</si>
  <si>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</si>
  <si>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</si>
  <si>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</si>
  <si>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</si>
  <si>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</si>
  <si>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</si>
  <si>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</si>
  <si>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</si>
  <si>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</si>
  <si>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</si>
  <si>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</si>
  <si>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</si>
  <si>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</si>
  <si>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</si>
  <si>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</si>
  <si>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</si>
  <si>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</si>
  <si>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</si>
  <si>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</si>
  <si>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</si>
  <si>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</si>
  <si>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</si>
  <si>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</si>
  <si>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</si>
  <si>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</si>
  <si>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</si>
  <si>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</si>
  <si>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</si>
  <si>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</si>
  <si>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</si>
  <si>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</si>
  <si>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</si>
  <si>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</si>
  <si>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</si>
  <si>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</si>
  <si>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</si>
  <si>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</si>
  <si>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</si>
  <si>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</si>
  <si>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</si>
  <si>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</si>
  <si>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</si>
  <si>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</si>
  <si>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</si>
  <si>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</si>
  <si>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</si>
  <si>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</si>
  <si>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</si>
  <si>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</si>
  <si>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</si>
  <si>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</si>
  <si>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</si>
  <si>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</si>
  <si>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</si>
  <si>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</si>
  <si>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</si>
  <si>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</si>
  <si>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</si>
  <si>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</si>
  <si>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</si>
  <si>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</si>
  <si>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</si>
  <si>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</si>
  <si>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</si>
  <si>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</si>
  <si>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</si>
  <si>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</si>
  <si>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</si>
  <si>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</si>
  <si>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</si>
  <si>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</si>
  <si>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</si>
  <si>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</si>
  <si>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</si>
  <si>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</si>
  <si>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</si>
  <si>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</si>
  <si>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</si>
  <si>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</si>
  <si>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</si>
  <si>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</si>
  <si>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</si>
  <si>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</si>
  <si>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</si>
  <si>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</si>
  <si>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</si>
  <si>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</si>
  <si>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</si>
  <si>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</si>
  <si>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</si>
  <si>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</si>
  <si>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</si>
  <si>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</si>
  <si>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</si>
  <si>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</si>
  <si>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</si>
  <si>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</si>
  <si>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</si>
  <si>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</si>
  <si>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</si>
  <si>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</si>
  <si>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</si>
  <si>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</si>
  <si>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</si>
  <si>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</si>
  <si>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</si>
  <si>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</si>
  <si>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</si>
  <si>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</si>
  <si>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</si>
  <si>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</si>
  <si>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</si>
  <si>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</si>
  <si>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</si>
  <si>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</si>
  <si>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</si>
  <si>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</si>
  <si>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</si>
  <si>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</si>
  <si>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</si>
  <si>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</si>
  <si>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</si>
  <si>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</si>
  <si>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</si>
  <si>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</si>
  <si>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</si>
  <si>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</si>
  <si>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</si>
  <si>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</si>
  <si>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</si>
  <si>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</si>
  <si>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</si>
  <si>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</si>
  <si>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</si>
  <si>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</si>
  <si>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</si>
  <si>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</si>
  <si>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</si>
  <si>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</si>
  <si>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</si>
  <si>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</si>
  <si>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</si>
  <si>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</si>
  <si>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</si>
  <si>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</si>
  <si>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</si>
  <si>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</si>
  <si>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</si>
  <si>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</si>
  <si>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</si>
  <si>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</si>
  <si>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</si>
  <si>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</si>
  <si>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</si>
  <si>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</si>
  <si>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</si>
  <si>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</si>
  <si>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</si>
  <si>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</si>
  <si>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</si>
  <si>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</si>
  <si>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</si>
  <si>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</si>
  <si>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</si>
  <si>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</si>
  <si>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</si>
  <si>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</si>
  <si>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</si>
  <si>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</si>
  <si>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</si>
  <si>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</si>
  <si>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</si>
  <si>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</si>
  <si>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</si>
  <si>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</si>
  <si>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</si>
  <si>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</si>
  <si>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</si>
  <si>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</si>
  <si>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</si>
  <si>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</si>
  <si>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</si>
  <si>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</si>
  <si>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</si>
  <si>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</si>
  <si>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</si>
  <si>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</si>
  <si>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</si>
  <si>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</si>
  <si>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</si>
  <si>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</si>
  <si>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</si>
  <si>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</si>
  <si>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</si>
  <si>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</si>
  <si>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</si>
  <si>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</si>
  <si>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</si>
  <si>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</si>
  <si>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</si>
  <si>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</si>
  <si>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</si>
  <si>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</si>
  <si>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</si>
  <si>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</si>
  <si>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</si>
  <si>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</si>
  <si>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</si>
  <si>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</si>
  <si>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</si>
  <si>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</si>
  <si>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</si>
  <si>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</si>
  <si>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</si>
  <si>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</si>
  <si>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</si>
  <si>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</si>
  <si>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</si>
  <si>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</si>
  <si>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</si>
  <si>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</si>
  <si>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</si>
  <si>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</si>
  <si>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</si>
  <si>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</si>
  <si>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</si>
  <si>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</si>
  <si>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</si>
  <si>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</si>
  <si>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</si>
  <si>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</si>
  <si>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</si>
  <si>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</si>
  <si>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</si>
  <si>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</si>
  <si>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</si>
  <si>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</si>
  <si>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</si>
  <si>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</si>
  <si>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</si>
  <si>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</si>
  <si>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</si>
  <si>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</si>
  <si>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</si>
  <si>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</si>
  <si>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</si>
  <si>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</si>
  <si>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</si>
  <si>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</si>
  <si>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</si>
  <si>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</si>
  <si>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</si>
  <si>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</si>
  <si>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</si>
  <si>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</si>
  <si>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</si>
  <si>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</si>
  <si>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</si>
  <si>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</si>
  <si>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</si>
  <si>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</si>
  <si>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</si>
  <si>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</si>
  <si>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</si>
  <si>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</si>
  <si>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</si>
  <si>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</si>
  <si>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</si>
  <si>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</si>
  <si>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</si>
  <si>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</si>
  <si>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</si>
  <si>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</si>
  <si>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</si>
  <si>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</si>
  <si>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</si>
  <si>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</si>
  <si>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</si>
  <si>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</si>
  <si>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</si>
  <si>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</si>
  <si>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</si>
  <si>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</si>
  <si>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</si>
  <si>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</si>
  <si>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</si>
  <si>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</si>
  <si>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</si>
  <si>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</si>
  <si>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</si>
  <si>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</si>
  <si>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</si>
  <si>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</si>
  <si>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</si>
  <si>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</si>
  <si>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</si>
  <si>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</si>
  <si>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</si>
  <si>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</si>
  <si>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</si>
  <si>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</si>
  <si>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</si>
  <si>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</si>
  <si>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</si>
  <si>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</si>
  <si>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</si>
  <si>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</si>
  <si>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</si>
  <si>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</si>
  <si>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</si>
  <si>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</si>
  <si>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</si>
  <si>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</si>
  <si>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</si>
  <si>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</si>
  <si>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</si>
  <si>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</si>
  <si>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</si>
  <si>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</si>
  <si>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</si>
  <si>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</si>
  <si>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</si>
  <si>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</si>
  <si>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</si>
  <si>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</si>
  <si>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</si>
  <si>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</si>
  <si>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</si>
  <si>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</si>
  <si>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</si>
  <si>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</si>
  <si>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</si>
  <si>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</si>
  <si>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</si>
  <si>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</si>
  <si>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</si>
  <si>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</si>
  <si>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</si>
  <si>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</si>
  <si>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</si>
  <si>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</si>
  <si>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</si>
  <si>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</si>
  <si>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</si>
  <si>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</si>
  <si>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</si>
  <si>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</si>
  <si>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</si>
  <si>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</si>
  <si>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</si>
  <si>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</si>
  <si>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</si>
  <si>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</si>
  <si>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</si>
  <si>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</si>
  <si>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</si>
  <si>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</si>
  <si>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</si>
  <si>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</si>
  <si>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</si>
  <si>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</si>
  <si>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</si>
  <si>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</si>
  <si>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</si>
  <si>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</si>
  <si>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</si>
  <si>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</si>
  <si>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</si>
  <si>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</si>
  <si>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</si>
  <si>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</si>
  <si>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</si>
  <si>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</si>
  <si>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</si>
  <si>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</si>
  <si>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</si>
  <si>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</si>
  <si>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</si>
  <si>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</si>
  <si>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</si>
  <si>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</si>
  <si>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</si>
  <si>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</si>
  <si>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</si>
  <si>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</si>
  <si>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</si>
  <si>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</si>
  <si>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</si>
  <si>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</si>
  <si>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</si>
  <si>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</si>
  <si>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</si>
  <si>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</si>
  <si>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</si>
  <si>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</si>
  <si>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</si>
  <si>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</si>
  <si>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</si>
  <si>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</si>
  <si>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</si>
  <si>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</si>
  <si>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</si>
  <si>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</si>
  <si>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</si>
  <si>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</si>
  <si>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</si>
  <si>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</si>
  <si>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</si>
  <si>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</si>
  <si>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</si>
  <si>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</si>
  <si>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</si>
  <si>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</si>
  <si>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</si>
  <si>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</si>
  <si>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</si>
  <si>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</si>
  <si>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</si>
  <si>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</si>
  <si>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</si>
  <si>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</si>
  <si>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</si>
  <si>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</si>
  <si>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</si>
  <si>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</si>
  <si>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</si>
  <si>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</si>
  <si>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</si>
  <si>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</si>
  <si>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</si>
  <si>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</si>
  <si>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</si>
  <si>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</si>
  <si>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</si>
  <si>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</si>
  <si>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</si>
  <si>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</si>
  <si>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</si>
  <si>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</si>
  <si>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</si>
  <si>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</si>
  <si>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</si>
  <si>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</si>
  <si>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</si>
  <si>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</si>
  <si>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</si>
  <si>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</si>
  <si>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</si>
  <si>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</si>
  <si>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</si>
  <si>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</si>
  <si>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</si>
  <si>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</si>
  <si>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</si>
  <si>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</si>
  <si>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</si>
  <si>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</si>
  <si>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</si>
  <si>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</si>
  <si>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</si>
  <si>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</si>
  <si>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</si>
  <si>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</si>
  <si>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</si>
  <si>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</si>
  <si>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</si>
  <si>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</si>
  <si>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</si>
  <si>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</si>
  <si>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</si>
  <si>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</si>
  <si>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</si>
  <si>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</si>
  <si>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</si>
  <si>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</si>
  <si>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</si>
  <si>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</si>
  <si>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</si>
  <si>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</si>
  <si>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</si>
  <si>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</si>
  <si>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</si>
  <si>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</si>
  <si>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</si>
  <si>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</si>
  <si>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</si>
  <si>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</si>
  <si>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</si>
  <si>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</si>
  <si>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</si>
  <si>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</si>
  <si>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</si>
  <si>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</si>
  <si>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</si>
  <si>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</si>
  <si>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</si>
  <si>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</si>
  <si>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</si>
  <si>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</si>
  <si>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</si>
  <si>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</si>
  <si>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</si>
  <si>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</si>
  <si>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</si>
  <si>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</si>
  <si>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</si>
  <si>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</si>
  <si>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</si>
  <si>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</si>
  <si>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</si>
  <si>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</si>
  <si>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</si>
  <si>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</si>
  <si>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</si>
  <si>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</si>
  <si>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</si>
  <si>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</si>
  <si>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</si>
  <si>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</si>
  <si>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</si>
  <si>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</si>
  <si>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</si>
  <si>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</si>
  <si>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</si>
  <si>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</si>
  <si>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</si>
  <si>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</si>
  <si>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</si>
  <si>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</si>
  <si>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</si>
  <si>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</si>
  <si>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</si>
  <si>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</si>
  <si>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</si>
  <si>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</si>
  <si>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</si>
  <si>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</si>
  <si>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</si>
  <si>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</si>
  <si>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</si>
  <si>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</si>
  <si>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</si>
  <si>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</si>
  <si>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</si>
  <si>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</si>
  <si>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</si>
  <si>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</si>
  <si>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</si>
  <si>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</si>
  <si>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</si>
  <si>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</si>
  <si>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</si>
  <si>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</si>
  <si>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</si>
  <si>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</si>
  <si>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</si>
  <si>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</si>
  <si>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</si>
  <si>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</si>
  <si>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</si>
  <si>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</si>
  <si>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</si>
  <si>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</si>
  <si>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</si>
  <si>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</si>
  <si>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</si>
  <si>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</si>
  <si>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</si>
  <si>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</si>
  <si>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</si>
  <si>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</si>
  <si>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</si>
  <si>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</si>
  <si>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</si>
  <si>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</si>
  <si>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</si>
  <si>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</si>
  <si>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</si>
  <si>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</si>
  <si>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</si>
  <si>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</si>
  <si>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</si>
  <si>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</si>
  <si>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</si>
  <si>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</si>
  <si>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</si>
  <si>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</si>
  <si>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</si>
  <si>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</si>
  <si>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</si>
  <si>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</si>
  <si>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</si>
  <si>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</si>
  <si>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</si>
  <si>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</si>
  <si>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</si>
  <si>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</si>
  <si>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</si>
  <si>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</si>
  <si>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</si>
  <si>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</si>
  <si>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</si>
  <si>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</si>
  <si>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</si>
  <si>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</si>
  <si>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</si>
  <si>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</si>
  <si>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</si>
  <si>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</si>
  <si>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</si>
  <si>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</si>
  <si>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</si>
  <si>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</si>
  <si>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</si>
  <si>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</si>
  <si>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</si>
  <si>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</si>
  <si>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</si>
  <si>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</si>
  <si>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</si>
  <si>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</si>
  <si>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</si>
  <si>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</si>
  <si>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</si>
  <si>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</si>
  <si>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</si>
  <si>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</si>
  <si>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</si>
  <si>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</si>
  <si>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</si>
  <si>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</si>
  <si>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</si>
  <si>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</si>
  <si>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</si>
  <si>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</si>
  <si>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</si>
  <si>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</si>
  <si>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</si>
  <si>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</si>
  <si>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</si>
  <si>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</si>
  <si>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</si>
  <si>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</si>
  <si>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</si>
  <si>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</si>
  <si>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</si>
  <si>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</si>
  <si>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</si>
  <si>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</si>
  <si>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</si>
  <si>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</si>
  <si>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</si>
  <si>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</si>
  <si>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</si>
  <si>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</si>
  <si>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</si>
  <si>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</si>
  <si>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</si>
  <si>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</si>
  <si>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</si>
  <si>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</si>
  <si>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</si>
  <si>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</si>
  <si>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</si>
  <si>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</si>
  <si>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</si>
  <si>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</si>
  <si>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</si>
  <si>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</si>
  <si>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</si>
  <si>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</si>
  <si>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</si>
  <si>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</si>
  <si>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</si>
  <si>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</si>
  <si>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</si>
  <si>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</si>
  <si>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</si>
  <si>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</si>
  <si>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</si>
  <si>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</si>
  <si>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</si>
  <si>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</si>
  <si>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</si>
  <si>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</si>
  <si>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</si>
  <si>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</si>
  <si>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</si>
  <si>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</si>
  <si>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</si>
  <si>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</si>
  <si>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</si>
  <si>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</si>
  <si>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</si>
  <si>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</si>
  <si>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</si>
  <si>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</si>
  <si>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</si>
  <si>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</si>
  <si>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</si>
  <si>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</si>
  <si>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</si>
  <si>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</si>
  <si>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</si>
  <si>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</si>
  <si>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</si>
  <si>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</si>
  <si>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</si>
  <si>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</si>
  <si>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</si>
  <si>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</si>
  <si>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</si>
  <si>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</si>
  <si>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</si>
  <si>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</si>
  <si>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</si>
  <si>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</si>
  <si>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</si>
  <si>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</si>
  <si>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</si>
  <si>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</si>
  <si>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</si>
  <si>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</si>
  <si>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</si>
  <si>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</si>
  <si>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</si>
  <si>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</si>
  <si>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</si>
  <si>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</si>
  <si>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</si>
  <si>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</si>
  <si>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</si>
  <si>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</si>
  <si>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</si>
  <si>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</si>
  <si>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</si>
  <si>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</si>
  <si>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</si>
  <si>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</si>
  <si>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</si>
  <si>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</si>
  <si>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</si>
  <si>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</si>
  <si>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</si>
  <si>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</si>
  <si>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</si>
  <si>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</si>
  <si>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</si>
  <si>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</si>
  <si>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</si>
  <si>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</si>
  <si>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</si>
  <si>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</si>
  <si>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</si>
  <si>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</si>
  <si>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</si>
  <si>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</si>
  <si>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</si>
  <si>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</si>
  <si>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</si>
  <si>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</si>
  <si>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</si>
  <si>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</si>
  <si>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</si>
  <si>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</si>
  <si>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</si>
  <si>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</si>
  <si>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</si>
  <si>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</si>
  <si>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</si>
  <si>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</si>
  <si>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</si>
  <si>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</si>
  <si>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</si>
  <si>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</si>
  <si>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</si>
  <si>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</si>
  <si>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</si>
  <si>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</si>
  <si>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</si>
  <si>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</si>
  <si>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</si>
  <si>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</si>
  <si>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</si>
  <si>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</si>
  <si>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</si>
  <si>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</si>
  <si>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</si>
  <si>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</si>
  <si>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</si>
  <si>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</si>
  <si>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</si>
  <si>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</si>
  <si>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</si>
  <si>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</si>
  <si>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</si>
  <si>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</si>
  <si>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</si>
  <si>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</si>
  <si>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</si>
  <si>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</si>
  <si>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</si>
  <si>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</si>
  <si>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</si>
  <si>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</si>
  <si>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</si>
  <si>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</si>
  <si>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</si>
  <si>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</si>
  <si>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</si>
  <si>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</si>
  <si>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</si>
  <si>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</si>
  <si>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</si>
  <si>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</si>
  <si>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</si>
  <si>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</si>
  <si>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</si>
  <si>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</si>
  <si>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</si>
  <si>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</si>
  <si>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</si>
  <si>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</si>
  <si>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</si>
  <si>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</si>
  <si>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</si>
  <si>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</si>
  <si>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</si>
  <si>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</si>
  <si>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</si>
  <si>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</si>
  <si>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</si>
  <si>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</si>
  <si>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</si>
  <si>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</si>
  <si>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</si>
  <si>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</si>
  <si>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</si>
  <si>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</si>
  <si>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</si>
  <si>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</si>
  <si>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</si>
  <si>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</si>
  <si>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</si>
  <si>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</si>
  <si>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</si>
  <si>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</si>
  <si>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</si>
  <si>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</si>
  <si>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</si>
  <si>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</si>
  <si>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</si>
  <si>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</si>
  <si>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</si>
  <si>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</si>
  <si>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</si>
  <si>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</si>
  <si>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</si>
  <si>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</si>
  <si>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</si>
  <si>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</si>
  <si>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</si>
  <si>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</si>
  <si>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</si>
  <si>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</si>
  <si>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</si>
  <si>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</si>
  <si>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</si>
  <si>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</si>
  <si>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</si>
  <si>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</si>
  <si>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</si>
  <si>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</si>
  <si>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</si>
  <si>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</si>
  <si>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</si>
  <si>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</si>
  <si>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</si>
  <si>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</si>
  <si>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</si>
  <si>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</si>
  <si>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</si>
  <si>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</si>
  <si>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</si>
  <si>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</si>
  <si>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</si>
  <si>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</si>
  <si>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</si>
  <si>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</si>
  <si>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</si>
  <si>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</si>
  <si>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</si>
  <si>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</si>
  <si>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</si>
  <si>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</si>
  <si>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</si>
  <si>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</si>
  <si>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</si>
  <si>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</si>
  <si>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</si>
  <si>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</si>
  <si>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</si>
  <si>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</si>
  <si>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</si>
  <si>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</si>
  <si>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</si>
  <si>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</si>
  <si>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</si>
  <si>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</si>
  <si>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</si>
  <si>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</si>
  <si>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</si>
  <si>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</si>
  <si>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</si>
  <si>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</si>
  <si>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</si>
  <si>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</si>
  <si>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</si>
  <si>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</si>
  <si>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</si>
  <si>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</si>
  <si>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</si>
  <si>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</si>
  <si>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</si>
  <si>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</si>
  <si>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</si>
  <si>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</si>
  <si>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</si>
  <si>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</si>
  <si>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</si>
  <si>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</si>
  <si>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</si>
  <si>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</si>
  <si>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</si>
  <si>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</si>
  <si>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</si>
  <si>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</si>
  <si>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</si>
  <si>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</si>
  <si>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</si>
  <si>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</si>
  <si>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</si>
  <si>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</si>
  <si>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</si>
  <si>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</si>
  <si>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</si>
  <si>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</si>
  <si>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</si>
  <si>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</si>
  <si>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</si>
  <si>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</si>
  <si>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</si>
  <si>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</si>
  <si>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</si>
  <si>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</si>
  <si>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</si>
  <si>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</si>
  <si>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</si>
  <si>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</si>
  <si>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</si>
  <si>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</si>
  <si>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</si>
  <si>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</si>
  <si>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</si>
  <si>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</si>
  <si>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</si>
  <si>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</si>
  <si>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</si>
  <si>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</si>
  <si>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</si>
  <si>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</si>
  <si>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</si>
  <si>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</si>
  <si>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</si>
  <si>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</si>
  <si>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</si>
  <si>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</si>
  <si>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</si>
  <si>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</si>
  <si>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</si>
  <si>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</si>
  <si>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</si>
  <si>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</si>
  <si>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</si>
  <si>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</si>
  <si>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</si>
  <si>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</si>
  <si>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</si>
  <si>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</si>
  <si>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</si>
  <si>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</si>
  <si>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</si>
  <si>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</si>
  <si>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</si>
  <si>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</si>
  <si>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</si>
  <si>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</si>
  <si>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</si>
  <si>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</si>
  <si>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</si>
  <si>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</si>
  <si>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</si>
  <si>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</si>
  <si>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</si>
  <si>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</si>
  <si>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</si>
  <si>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</si>
  <si>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</si>
  <si>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</si>
  <si>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</si>
  <si>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</si>
  <si>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</si>
  <si>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</si>
  <si>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</si>
  <si>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</si>
  <si>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</si>
  <si>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</si>
  <si>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</si>
  <si>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</si>
  <si>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</si>
  <si>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</si>
  <si>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</si>
  <si>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</si>
  <si>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</si>
  <si>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</si>
  <si>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</si>
  <si>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</si>
  <si>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</si>
  <si>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</si>
  <si>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</si>
  <si>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</si>
  <si>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</si>
  <si>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</si>
  <si>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</si>
  <si>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</si>
  <si>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</si>
  <si>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</si>
  <si>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</si>
  <si>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</si>
  <si>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</si>
  <si>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</si>
  <si>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</si>
  <si>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</si>
  <si>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</si>
  <si>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</si>
  <si>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</si>
  <si>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</si>
  <si>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</si>
  <si>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</si>
  <si>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</si>
  <si>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</si>
  <si>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</si>
  <si>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</si>
  <si>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</si>
  <si>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</si>
  <si>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</si>
  <si>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</si>
  <si>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</si>
  <si>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</si>
  <si>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</si>
  <si>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</si>
  <si>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</si>
  <si>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</si>
  <si>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</si>
  <si>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</si>
  <si>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</si>
  <si>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</si>
  <si>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</si>
  <si>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</si>
  <si>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</si>
  <si>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</si>
  <si>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</si>
  <si>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</si>
  <si>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</si>
  <si>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</si>
  <si>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</si>
  <si>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</si>
  <si>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</si>
  <si>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</si>
  <si>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</si>
  <si>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</si>
  <si>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</si>
  <si>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</si>
  <si>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</si>
  <si>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</si>
  <si>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</si>
  <si>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</si>
  <si>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</si>
  <si>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</si>
  <si>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</si>
  <si>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</si>
  <si>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</si>
  <si>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</si>
  <si>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</si>
  <si>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</si>
  <si>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</si>
  <si>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</si>
  <si>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</si>
  <si>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</si>
  <si>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</si>
  <si>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</si>
  <si>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</si>
  <si>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</si>
  <si>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</si>
  <si>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</si>
  <si>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</si>
  <si>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</si>
  <si>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</si>
  <si>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</si>
  <si>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</si>
  <si>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</si>
  <si>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</si>
  <si>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</si>
  <si>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</si>
  <si>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</si>
  <si>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</si>
  <si>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</si>
  <si>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</si>
  <si>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</si>
  <si>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</si>
  <si>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</si>
  <si>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</si>
  <si>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</si>
  <si>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</si>
  <si>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</si>
  <si>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</si>
  <si>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</si>
  <si>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</si>
  <si>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</si>
  <si>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</si>
  <si>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</si>
  <si>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</si>
  <si>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</si>
  <si>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</si>
  <si>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</si>
  <si>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</si>
  <si>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</si>
  <si>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</si>
  <si>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</si>
  <si>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</si>
  <si>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</si>
  <si>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</si>
  <si>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</si>
  <si>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</si>
  <si>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</si>
  <si>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</si>
  <si>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</si>
  <si>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</si>
  <si>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</si>
  <si>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</si>
  <si>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</si>
  <si>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</si>
  <si>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</si>
  <si>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</si>
  <si>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</si>
  <si>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</si>
  <si>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</si>
  <si>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</si>
  <si>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</si>
  <si>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</si>
  <si>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</si>
  <si>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</si>
  <si>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</si>
  <si>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</si>
  <si>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</si>
  <si>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</si>
  <si>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</si>
  <si>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</si>
  <si>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</si>
  <si>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</si>
  <si>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</si>
  <si>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</si>
  <si>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</si>
  <si>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</si>
  <si>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</si>
  <si>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</si>
  <si>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</si>
  <si>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</si>
  <si>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</si>
  <si>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</si>
  <si>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</si>
  <si>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</si>
  <si>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</si>
  <si>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</si>
  <si>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</si>
  <si>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</si>
  <si>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</si>
  <si>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</si>
  <si>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</si>
  <si>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</si>
  <si>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</si>
  <si>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</si>
  <si>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</si>
  <si>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</si>
  <si>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</si>
  <si>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</si>
  <si>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</si>
  <si>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</si>
  <si>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</si>
  <si>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</si>
  <si>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</si>
  <si>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</si>
  <si>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</si>
  <si>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</si>
  <si>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</si>
  <si>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</si>
  <si>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</si>
  <si>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</si>
  <si>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</si>
  <si>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</si>
  <si>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</si>
  <si>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</si>
  <si>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</si>
  <si>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</si>
  <si>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</si>
  <si>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</si>
  <si>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</si>
  <si>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</si>
  <si>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</si>
  <si>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</si>
  <si>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</si>
  <si>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</si>
  <si>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</si>
  <si>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</si>
  <si>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</si>
  <si>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</si>
  <si>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</si>
  <si>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</si>
  <si>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</si>
  <si>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</si>
  <si>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</si>
  <si>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</si>
  <si>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</si>
  <si>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</si>
  <si>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</si>
  <si>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</si>
  <si>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</si>
  <si>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</si>
  <si>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</si>
  <si>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</si>
  <si>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</si>
  <si>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</si>
  <si>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</si>
  <si>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</si>
  <si>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</si>
  <si>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</si>
  <si>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</si>
  <si>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</si>
  <si>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</si>
  <si>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</si>
  <si>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</si>
  <si>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</si>
  <si>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</si>
  <si>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</si>
  <si>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</si>
  <si>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</si>
  <si>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</si>
  <si>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</si>
  <si>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</si>
  <si>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</si>
  <si>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</si>
  <si>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</si>
  <si>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</si>
  <si>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</si>
  <si>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</si>
  <si>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</si>
  <si>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</si>
  <si>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</si>
  <si>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</si>
  <si>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</si>
  <si>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</si>
  <si>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</si>
  <si>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</si>
  <si>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</si>
  <si>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</si>
  <si>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</si>
  <si>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</si>
  <si>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</si>
  <si>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</si>
  <si>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</si>
  <si>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</si>
  <si>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</si>
  <si>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</si>
  <si>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</si>
  <si>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</si>
  <si>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</si>
  <si>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</si>
  <si>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</si>
  <si>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</si>
  <si>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</si>
  <si>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</si>
  <si>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</si>
  <si>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</si>
  <si>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</si>
  <si>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</si>
  <si>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</si>
  <si>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</si>
  <si>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</si>
  <si>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</si>
  <si>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</si>
  <si>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</si>
  <si>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</si>
  <si>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</si>
  <si>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</si>
  <si>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</si>
  <si>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</si>
  <si>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</si>
  <si>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</si>
  <si>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</si>
  <si>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</si>
  <si>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</si>
  <si>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</si>
  <si>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</si>
  <si>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</si>
  <si>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</si>
  <si>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</si>
  <si>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</si>
  <si>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</si>
  <si>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</si>
  <si>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</si>
  <si>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</si>
  <si>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</si>
  <si>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</si>
  <si>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</si>
  <si>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</si>
  <si>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</si>
  <si>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</si>
  <si>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</si>
  <si>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</si>
  <si>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</si>
  <si>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</si>
  <si>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</si>
  <si>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</si>
  <si>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</si>
  <si>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</si>
  <si>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</si>
  <si>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</si>
  <si>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</si>
  <si>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</si>
  <si>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</si>
  <si>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</si>
  <si>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</si>
  <si>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</si>
  <si>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</si>
  <si>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</si>
  <si>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</si>
  <si>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</si>
  <si>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</si>
  <si>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</si>
  <si>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</si>
  <si>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</si>
  <si>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</si>
  <si>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</si>
  <si>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</si>
  <si>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</si>
  <si>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</si>
  <si>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</si>
  <si>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</si>
  <si>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</si>
  <si>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</si>
  <si>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</si>
  <si>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</si>
  <si>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</si>
  <si>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</si>
  <si>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</si>
  <si>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</si>
  <si>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</si>
  <si>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</si>
  <si>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</si>
  <si>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</si>
  <si>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</si>
  <si>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</si>
  <si>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</si>
  <si>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</si>
  <si>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</si>
  <si>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</si>
  <si>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</si>
  <si>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</si>
  <si>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</si>
  <si>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</si>
  <si>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</si>
  <si>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</si>
  <si>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</si>
  <si>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</si>
  <si>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</si>
  <si>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</si>
  <si>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</si>
  <si>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</si>
  <si>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</si>
  <si>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</si>
  <si>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</si>
  <si>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</si>
  <si>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</si>
  <si>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</si>
  <si>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</si>
  <si>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</si>
  <si>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</si>
  <si>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</si>
  <si>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</si>
  <si>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</si>
  <si>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</si>
  <si>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</si>
  <si>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</si>
  <si>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</si>
  <si>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</si>
  <si>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</si>
  <si>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</si>
  <si>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</si>
  <si>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</si>
  <si>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</si>
  <si>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</si>
  <si>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</si>
  <si>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</si>
  <si>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</si>
  <si>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</si>
  <si>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</si>
  <si>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</si>
  <si>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</si>
  <si>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</si>
  <si>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</si>
  <si>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</si>
  <si>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</si>
  <si>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</si>
  <si>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</si>
  <si>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</si>
  <si>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</si>
  <si>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</si>
  <si>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</si>
  <si>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</si>
  <si>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</si>
  <si>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</si>
  <si>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</si>
  <si>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</si>
  <si>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</si>
  <si>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</si>
  <si>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</si>
  <si>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</si>
  <si>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</si>
  <si>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</si>
  <si>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</si>
  <si>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</si>
  <si>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</si>
  <si>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</si>
  <si>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</si>
  <si>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</si>
  <si>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</si>
  <si>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</si>
  <si>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</si>
  <si>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</si>
  <si>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</si>
  <si>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</si>
  <si>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</si>
  <si>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</si>
  <si>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</si>
  <si>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</si>
  <si>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</si>
  <si>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</si>
  <si>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</si>
  <si>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</si>
  <si>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</si>
  <si>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</si>
  <si>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</si>
  <si>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</si>
  <si>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</si>
  <si>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</si>
  <si>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</si>
  <si>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</si>
  <si>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</si>
  <si>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</si>
  <si>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</si>
  <si>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</si>
  <si>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</si>
  <si>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</si>
  <si>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</si>
  <si>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</si>
  <si>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</si>
  <si>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</si>
  <si>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</si>
  <si>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</si>
  <si>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</si>
  <si>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</si>
  <si>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</si>
  <si>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</si>
  <si>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</si>
  <si>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</si>
  <si>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</si>
  <si>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</si>
  <si>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</si>
  <si>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</si>
  <si>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</si>
  <si>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</si>
  <si>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</si>
  <si>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</si>
  <si>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</si>
  <si>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</si>
  <si>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</si>
  <si>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</si>
  <si>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</si>
  <si>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</si>
  <si>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</si>
  <si>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</si>
  <si>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</si>
  <si>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</si>
  <si>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</si>
  <si>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</si>
  <si>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</si>
  <si>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</si>
  <si>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</si>
  <si>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</si>
  <si>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</si>
  <si>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</si>
  <si>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</si>
  <si>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</si>
  <si>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</si>
  <si>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</si>
  <si>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</si>
  <si>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</si>
  <si>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</si>
  <si>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</si>
  <si>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</si>
  <si>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</si>
  <si>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</si>
  <si>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</si>
  <si>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</si>
  <si>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</si>
  <si>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</si>
  <si>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</si>
  <si>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</si>
  <si>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</si>
  <si>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</si>
  <si>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</si>
  <si>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</si>
  <si>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</si>
  <si>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</si>
  <si>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</si>
  <si>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</si>
  <si>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</si>
  <si>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</si>
  <si>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</si>
  <si>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</si>
  <si>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</si>
  <si>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</si>
  <si>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</si>
  <si>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</si>
  <si>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</si>
  <si>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</si>
  <si>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</si>
  <si>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</si>
  <si>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</si>
  <si>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</si>
  <si>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</si>
  <si>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</si>
  <si>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</si>
  <si>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</si>
  <si>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</si>
  <si>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</si>
  <si>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</si>
  <si>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</si>
  <si>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</si>
  <si>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</si>
  <si>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</si>
  <si>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</si>
  <si>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</si>
  <si>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</si>
  <si>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</si>
  <si>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</si>
  <si>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</si>
  <si>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</si>
  <si>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</si>
  <si>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</si>
  <si>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</si>
  <si>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</si>
  <si>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</si>
  <si>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</si>
  <si>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</si>
  <si>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</si>
  <si>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</si>
  <si>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</si>
  <si>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</si>
  <si>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</si>
  <si>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</si>
  <si>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</si>
  <si>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</si>
  <si>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</si>
  <si>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</si>
  <si>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</si>
  <si>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</si>
  <si>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</si>
  <si>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</si>
  <si>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</si>
  <si>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</si>
  <si>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</si>
  <si>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</si>
  <si>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</si>
  <si>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</si>
  <si>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</si>
  <si>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</si>
  <si>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</si>
  <si>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</si>
  <si>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</si>
  <si>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</si>
  <si>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</si>
  <si>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</si>
  <si>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</si>
  <si>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</si>
  <si>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</si>
  <si>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</si>
  <si>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</si>
  <si>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</si>
  <si>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</si>
  <si>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</si>
  <si>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</si>
  <si>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</si>
  <si>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</si>
  <si>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</si>
  <si>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</si>
  <si>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</si>
  <si>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</si>
  <si>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</si>
  <si>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</si>
  <si>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</si>
  <si>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</si>
  <si>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</si>
  <si>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</si>
  <si>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</si>
  <si>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</si>
  <si>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</si>
  <si>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</si>
  <si>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</si>
  <si>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</si>
  <si>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</si>
  <si>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</si>
  <si>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</si>
  <si>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</si>
  <si>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</si>
  <si>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</si>
  <si>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</si>
  <si>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</si>
  <si>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</si>
  <si>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</si>
  <si>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</si>
  <si>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</si>
  <si>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</si>
  <si>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</si>
  <si>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</si>
  <si>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</si>
  <si>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</si>
  <si>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</si>
  <si>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</si>
  <si>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</si>
  <si>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</si>
  <si>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</si>
  <si>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</si>
  <si>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</si>
  <si>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</si>
  <si>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</si>
  <si>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</si>
  <si>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</si>
  <si>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</si>
  <si>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</si>
  <si>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</si>
  <si>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</si>
  <si>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</si>
  <si>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</si>
  <si>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</si>
  <si>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</si>
  <si>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</si>
  <si>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</si>
  <si>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</si>
  <si>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</si>
  <si>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</si>
  <si>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</si>
  <si>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</si>
  <si>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</si>
  <si>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</si>
  <si>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</si>
  <si>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</si>
  <si>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</si>
  <si>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</si>
  <si>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</si>
  <si>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</si>
  <si>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</si>
  <si>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</si>
  <si>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</si>
  <si>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</si>
  <si>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</si>
  <si>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</si>
  <si>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</si>
  <si>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</si>
  <si>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</si>
  <si>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</si>
  <si>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</si>
  <si>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</si>
  <si>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</si>
  <si>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</si>
  <si>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</si>
  <si>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</si>
  <si>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</si>
  <si>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</si>
  <si>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</si>
  <si>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</si>
  <si>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</si>
  <si>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</si>
  <si>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</si>
  <si>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</si>
  <si>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</si>
  <si>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</si>
  <si>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</si>
  <si>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</si>
  <si>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</si>
  <si>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</si>
  <si>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</si>
  <si>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</si>
  <si>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</si>
  <si>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</si>
  <si>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</si>
  <si>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</si>
  <si>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</si>
  <si>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</si>
  <si>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</si>
  <si>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</si>
  <si>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</si>
  <si>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</si>
  <si>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</si>
  <si>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</si>
  <si>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</si>
  <si>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</si>
  <si>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</si>
  <si>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</si>
  <si>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</si>
  <si>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</si>
  <si>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</si>
  <si>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</si>
  <si>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</si>
  <si>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</si>
  <si>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</si>
  <si>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</si>
  <si>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</si>
  <si>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</si>
  <si>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</si>
  <si>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</si>
  <si>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</si>
  <si>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</si>
  <si>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</si>
  <si>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</si>
  <si>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</si>
  <si>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</si>
  <si>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</si>
  <si>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</si>
  <si>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</si>
  <si>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</si>
  <si>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</si>
  <si>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</si>
  <si>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</si>
  <si>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</si>
  <si>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</si>
  <si>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</si>
  <si>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</si>
  <si>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</si>
  <si>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</si>
  <si>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</si>
  <si>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</si>
  <si>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</si>
  <si>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</si>
  <si>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</si>
  <si>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</si>
  <si>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</si>
  <si>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</si>
  <si>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</si>
  <si>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</si>
  <si>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</si>
  <si>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</si>
  <si>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</si>
  <si>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</si>
  <si>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</si>
  <si>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</si>
  <si>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</si>
  <si>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</si>
  <si>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</si>
  <si>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</si>
  <si>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</si>
  <si>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</si>
  <si>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</si>
  <si>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</si>
  <si>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</si>
  <si>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</si>
  <si>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</si>
  <si>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</si>
  <si>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</si>
  <si>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</si>
  <si>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</si>
  <si>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</si>
  <si>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</si>
  <si>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</si>
  <si>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</si>
  <si>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</si>
  <si>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</si>
  <si>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</si>
  <si>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</si>
  <si>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</si>
  <si>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</si>
  <si>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</si>
  <si>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</si>
  <si>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</si>
  <si>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</si>
  <si>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</si>
  <si>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</si>
  <si>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</si>
  <si>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</si>
  <si>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</si>
  <si>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</si>
  <si>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</si>
  <si>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</si>
  <si>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</si>
  <si>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</si>
  <si>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</si>
  <si>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</si>
  <si>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</si>
  <si>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</si>
  <si>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</si>
  <si>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</si>
  <si>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</si>
  <si>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</si>
  <si>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</si>
  <si>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</si>
  <si>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</si>
  <si>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</si>
  <si>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</si>
  <si>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</si>
  <si>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</si>
  <si>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</si>
  <si>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</si>
  <si>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</si>
  <si>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</si>
  <si>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</si>
  <si>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</si>
  <si>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</si>
  <si>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</si>
  <si>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</si>
  <si>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</si>
  <si>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</si>
  <si>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</si>
  <si>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</si>
  <si>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</si>
  <si>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</si>
  <si>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</si>
  <si>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</si>
  <si>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</si>
  <si>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</si>
  <si>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</si>
  <si>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</si>
  <si>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</si>
  <si>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</si>
  <si>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</si>
  <si>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</si>
  <si>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</si>
  <si>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</si>
  <si>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</si>
  <si>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</si>
  <si>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</si>
  <si>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</si>
  <si>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</si>
  <si>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</si>
  <si>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</si>
  <si>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</si>
  <si>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</si>
  <si>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</si>
  <si>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</si>
  <si>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</si>
  <si>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</si>
  <si>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</si>
  <si>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</si>
  <si>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</si>
  <si>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</si>
  <si>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</si>
  <si>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</si>
  <si>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</si>
  <si>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</si>
  <si>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</si>
  <si>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</si>
  <si>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</si>
  <si>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</si>
  <si>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</si>
  <si>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</si>
  <si>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</si>
  <si>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</si>
  <si>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</si>
  <si>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</si>
  <si>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</si>
  <si>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</si>
  <si>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</si>
  <si>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</si>
  <si>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</si>
  <si>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</si>
  <si>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</si>
  <si>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</si>
  <si>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</si>
  <si>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</si>
  <si>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</si>
  <si>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</si>
  <si>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</si>
  <si>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</si>
  <si>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</si>
  <si>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</si>
  <si>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</si>
  <si>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</si>
  <si>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</si>
  <si>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</si>
  <si>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</si>
  <si>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</si>
  <si>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</si>
  <si>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</si>
  <si>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</si>
  <si>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</si>
  <si>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</si>
  <si>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</si>
  <si>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</si>
  <si>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</si>
  <si>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</si>
  <si>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</si>
  <si>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</si>
  <si>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</si>
  <si>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</si>
  <si>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</si>
  <si>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</si>
  <si>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</si>
  <si>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</si>
  <si>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</si>
  <si>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</si>
  <si>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</si>
  <si>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</si>
  <si>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</si>
  <si>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</si>
  <si>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</si>
  <si>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</si>
  <si>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</si>
  <si>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</si>
  <si>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</si>
  <si>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</si>
  <si>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</si>
  <si>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</si>
  <si>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</si>
  <si>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</si>
  <si>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</si>
  <si>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</si>
  <si>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</si>
  <si>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</si>
  <si>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</si>
  <si>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</si>
  <si>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</si>
  <si>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</si>
  <si>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</si>
  <si>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</si>
  <si>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</si>
  <si>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</si>
  <si>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</si>
  <si>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</si>
  <si>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</si>
  <si>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</si>
  <si>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</si>
  <si>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</si>
  <si>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</si>
  <si>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</si>
  <si>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</si>
  <si>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</si>
  <si>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</si>
  <si>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</si>
  <si>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</si>
  <si>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</si>
  <si>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</si>
  <si>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</si>
  <si>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</si>
  <si>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</si>
  <si>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</si>
  <si>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</si>
  <si>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</si>
  <si>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</si>
  <si>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</si>
  <si>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</si>
  <si>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</si>
  <si>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</si>
  <si>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</si>
  <si>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</si>
  <si>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</si>
  <si>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</si>
  <si>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</si>
  <si>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</si>
  <si>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</si>
  <si>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</si>
  <si>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</si>
  <si>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</si>
  <si>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</si>
  <si>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</si>
  <si>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</si>
  <si>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</si>
  <si>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</si>
  <si>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</si>
  <si>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</si>
  <si>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</si>
  <si>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</si>
  <si>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</si>
  <si>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</si>
  <si>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</si>
  <si>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</si>
  <si>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</si>
  <si>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</si>
  <si>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</si>
  <si>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</si>
  <si>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</si>
  <si>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</si>
  <si>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</si>
  <si>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</si>
  <si>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</si>
  <si>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</si>
  <si>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</si>
  <si>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</si>
  <si>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</si>
  <si>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</si>
  <si>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</si>
  <si>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</si>
  <si>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</si>
  <si>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</si>
  <si>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</si>
  <si>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</si>
  <si>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</si>
  <si>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</si>
  <si>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</si>
  <si>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</si>
  <si>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</si>
  <si>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</si>
  <si>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</si>
  <si>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</si>
  <si>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</si>
  <si>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</si>
  <si>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</si>
  <si>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</si>
  <si>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</si>
  <si>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</si>
  <si>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</si>
  <si>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</si>
  <si>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</si>
  <si>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</si>
  <si>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</si>
  <si>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</si>
  <si>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</si>
  <si>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</si>
  <si>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</si>
  <si>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</si>
  <si>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</si>
  <si>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</si>
  <si>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</si>
  <si>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</si>
  <si>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</si>
  <si>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</si>
  <si>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</si>
  <si>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</si>
  <si>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</si>
  <si>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</si>
  <si>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</si>
  <si>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</si>
  <si>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</si>
  <si>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</si>
  <si>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</si>
  <si>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</si>
  <si>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</si>
  <si>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</si>
  <si>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</si>
  <si>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</si>
  <si>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</si>
  <si>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</si>
  <si>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</si>
  <si>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</si>
  <si>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</si>
  <si>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</si>
  <si>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</si>
  <si>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</si>
  <si>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</si>
  <si>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</si>
  <si>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</si>
  <si>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</si>
  <si>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</si>
  <si>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</si>
  <si>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</si>
  <si>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</si>
  <si>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</si>
  <si>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</si>
  <si>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</si>
  <si>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</si>
  <si>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</si>
  <si>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</si>
  <si>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</si>
  <si>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</si>
  <si>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</si>
  <si>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</si>
  <si>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</si>
  <si>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</si>
  <si>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</si>
  <si>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</si>
  <si>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</si>
  <si>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</si>
  <si>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</si>
  <si>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</si>
  <si>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</si>
  <si>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</si>
  <si>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</si>
  <si>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</si>
  <si>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</si>
  <si>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</si>
  <si>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</si>
  <si>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</si>
  <si>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</si>
  <si>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</si>
  <si>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</si>
  <si>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</si>
  <si>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</si>
  <si>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</si>
  <si>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</si>
  <si>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</si>
  <si>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</si>
  <si>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</si>
  <si>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</si>
  <si>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</si>
  <si>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</si>
  <si>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</si>
  <si>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</si>
  <si>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</si>
  <si>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</si>
  <si>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</si>
  <si>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</si>
  <si>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</si>
  <si>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</si>
  <si>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</si>
  <si>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</si>
  <si>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</si>
  <si>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</si>
  <si>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</si>
  <si>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</si>
  <si>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</si>
  <si>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</si>
  <si>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</si>
  <si>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</si>
  <si>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</si>
  <si>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</si>
  <si>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</si>
  <si>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</si>
  <si>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</si>
  <si>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</si>
  <si>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</si>
  <si>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</si>
  <si>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</si>
  <si>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</si>
  <si>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</si>
  <si>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</si>
  <si>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</si>
  <si>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</si>
  <si>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</si>
  <si>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</si>
  <si>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</si>
  <si>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</si>
  <si>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</si>
  <si>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</si>
  <si>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</si>
  <si>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</si>
  <si>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</si>
  <si>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</si>
  <si>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</si>
  <si>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</si>
  <si>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</si>
  <si>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</si>
  <si>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</si>
  <si>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</si>
  <si>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</si>
  <si>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</si>
  <si>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</si>
  <si>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</si>
  <si>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</si>
  <si>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</si>
  <si>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</si>
  <si>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</si>
  <si>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</si>
  <si>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</si>
  <si>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</si>
  <si>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</si>
  <si>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</si>
  <si>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</si>
  <si>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</si>
  <si>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</si>
  <si>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</si>
  <si>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</si>
  <si>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</si>
  <si>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</si>
  <si>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</si>
  <si>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</si>
  <si>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</si>
  <si>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</si>
  <si>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</si>
  <si>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</si>
  <si>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</si>
  <si>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</si>
  <si>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</si>
  <si>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</si>
  <si>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</si>
  <si>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</si>
  <si>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</si>
  <si>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</si>
  <si>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</si>
  <si>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</si>
  <si>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</si>
  <si>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</si>
  <si>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</si>
  <si>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</si>
  <si>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</si>
  <si>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</si>
  <si>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</si>
  <si>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</si>
  <si>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</si>
  <si>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</si>
  <si>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</si>
  <si>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</si>
  <si>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</si>
  <si>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</si>
  <si>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</si>
  <si>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</si>
  <si>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</si>
  <si>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</si>
  <si>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</si>
  <si>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</si>
  <si>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</si>
  <si>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</si>
  <si>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</si>
  <si>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</si>
  <si>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</si>
  <si>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</si>
  <si>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</si>
  <si>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</si>
  <si>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</si>
  <si>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</si>
  <si>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</si>
  <si>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</si>
  <si>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</si>
  <si>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</si>
  <si>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</si>
  <si>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</si>
  <si>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</si>
  <si>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</si>
  <si>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</si>
  <si>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</si>
  <si>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</si>
  <si>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</si>
  <si>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</si>
  <si>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</si>
  <si>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</si>
  <si>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</si>
  <si>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</si>
  <si>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</si>
  <si>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</si>
  <si>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</si>
  <si>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</si>
  <si>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</si>
  <si>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</si>
  <si>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</si>
  <si>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</si>
  <si>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</si>
  <si>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</si>
  <si>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</si>
  <si>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</si>
  <si>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</si>
  <si>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</si>
  <si>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</si>
  <si>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</si>
  <si>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</si>
  <si>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</si>
  <si>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</si>
  <si>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</si>
  <si>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</si>
  <si>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</si>
  <si>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</si>
  <si>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</si>
  <si>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</si>
  <si>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</si>
  <si>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</si>
  <si>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</si>
  <si>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</si>
  <si>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</si>
  <si>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</si>
  <si>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</si>
  <si>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</si>
  <si>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</si>
  <si>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</si>
  <si>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</si>
  <si>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</si>
  <si>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</si>
  <si>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</si>
  <si>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</si>
  <si>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</si>
  <si>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</si>
  <si>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</si>
  <si>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</si>
  <si>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</si>
  <si>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</si>
  <si>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</si>
  <si>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</si>
  <si>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</si>
  <si>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</si>
  <si>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</si>
  <si>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</si>
  <si>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</si>
  <si>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</si>
  <si>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</si>
  <si>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</si>
  <si>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</si>
  <si>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</si>
  <si>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</si>
  <si>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</si>
  <si>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</si>
  <si>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</si>
  <si>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</si>
  <si>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</si>
  <si>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</si>
  <si>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</si>
  <si>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</si>
  <si>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</si>
  <si>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</si>
  <si>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</si>
  <si>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</si>
  <si>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</si>
  <si>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</si>
  <si>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</si>
  <si>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</si>
  <si>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</si>
  <si>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</si>
  <si>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</si>
  <si>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</si>
  <si>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</si>
  <si>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</si>
  <si>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</si>
  <si>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</si>
  <si>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</si>
  <si>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</si>
  <si>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</si>
  <si>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</si>
  <si>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</si>
  <si>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</si>
  <si>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</si>
  <si>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</si>
  <si>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</si>
  <si>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</si>
  <si>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</si>
  <si>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</si>
  <si>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</si>
  <si>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</si>
  <si>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</si>
  <si>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</si>
  <si>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</si>
  <si>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</si>
  <si>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</si>
  <si>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</si>
  <si>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</si>
  <si>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</si>
  <si>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</si>
  <si>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</si>
  <si>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</si>
  <si>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</si>
  <si>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</si>
  <si>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</si>
  <si>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</si>
  <si>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</si>
  <si>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</si>
  <si>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</si>
  <si>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</si>
  <si>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</si>
  <si>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</si>
  <si>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</si>
  <si>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</si>
  <si>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</si>
  <si>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</si>
  <si>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</si>
  <si>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</si>
  <si>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</si>
  <si>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</si>
  <si>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</si>
  <si>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</si>
  <si>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</si>
  <si>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</si>
  <si>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</si>
  <si>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</si>
  <si>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</si>
  <si>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</si>
  <si>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</si>
  <si>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</si>
  <si>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</si>
  <si>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</si>
  <si>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</si>
  <si>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</si>
  <si>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</si>
  <si>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</si>
  <si>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</si>
  <si>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</si>
  <si>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</si>
  <si>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</si>
  <si>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</si>
  <si>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</si>
  <si>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</si>
  <si>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</si>
  <si>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</si>
  <si>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</si>
  <si>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</si>
  <si>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</si>
  <si>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</si>
  <si>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</si>
  <si>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</si>
  <si>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</si>
  <si>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</si>
  <si>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</si>
  <si>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</si>
  <si>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</si>
  <si>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</si>
  <si>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</si>
  <si>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</si>
  <si>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</si>
  <si>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</si>
  <si>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</si>
  <si>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</si>
  <si>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</si>
  <si>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</si>
  <si>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</si>
  <si>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</si>
  <si>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</si>
  <si>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</si>
  <si>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</si>
  <si>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</si>
  <si>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</si>
  <si>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</si>
  <si>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</si>
  <si>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</si>
  <si>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</si>
  <si>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</si>
  <si>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</si>
  <si>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</si>
  <si>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</si>
  <si>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</si>
  <si>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</si>
  <si>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</si>
  <si>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</si>
  <si>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</si>
  <si>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</si>
  <si>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</si>
  <si>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</si>
  <si>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</si>
  <si>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</si>
  <si>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</si>
  <si>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</si>
  <si>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</si>
  <si>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</si>
  <si>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</si>
  <si>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</si>
  <si>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</si>
  <si>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</si>
  <si>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</si>
  <si>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</si>
  <si>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</si>
  <si>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</si>
  <si>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</si>
  <si>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</si>
  <si>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</si>
  <si>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</si>
  <si>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</si>
  <si>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</si>
  <si>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</si>
  <si>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</si>
  <si>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</si>
  <si>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</si>
  <si>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</si>
  <si>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</si>
  <si>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</si>
  <si>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</si>
  <si>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</si>
  <si>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</si>
  <si>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</si>
  <si>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</si>
  <si>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</si>
  <si>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</si>
  <si>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</si>
  <si>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</si>
  <si>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</si>
  <si>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</si>
  <si>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</si>
  <si>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</si>
  <si>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</si>
  <si>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</si>
  <si>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</si>
  <si>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</si>
  <si>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</si>
  <si>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</si>
  <si>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</si>
  <si>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</si>
  <si>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</si>
  <si>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</si>
  <si>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</si>
  <si>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</si>
  <si>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</si>
  <si>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</si>
  <si>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</si>
  <si>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</si>
  <si>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</si>
  <si>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</si>
  <si>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</si>
  <si>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</si>
  <si>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</si>
  <si>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</si>
  <si>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</si>
  <si>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</si>
  <si>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</si>
  <si>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</si>
  <si>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</si>
  <si>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</si>
  <si>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</si>
  <si>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</si>
  <si>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</si>
  <si>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</si>
  <si>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</si>
  <si>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</si>
  <si>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</si>
  <si>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</si>
  <si>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</si>
  <si>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</si>
  <si>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</si>
  <si>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</si>
  <si>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</si>
  <si>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</si>
  <si>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</si>
  <si>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</si>
  <si>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</si>
  <si>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</si>
  <si>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</si>
  <si>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</si>
  <si>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</si>
  <si>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</si>
  <si>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</si>
  <si>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</si>
  <si>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</si>
  <si>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</si>
  <si>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</si>
  <si>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</si>
  <si>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</si>
  <si>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</si>
  <si>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</si>
  <si>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</si>
  <si>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</si>
  <si>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</si>
  <si>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</si>
  <si>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</si>
  <si>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</si>
  <si>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</si>
  <si>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</si>
  <si>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</si>
  <si>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</si>
  <si>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</si>
  <si>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</si>
  <si>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</si>
  <si>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</si>
  <si>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</si>
  <si>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</si>
  <si>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</si>
  <si>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</si>
  <si>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</si>
  <si>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</si>
  <si>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</si>
  <si>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</si>
  <si>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</si>
  <si>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</si>
  <si>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</si>
  <si>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</si>
  <si>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</si>
  <si>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</si>
  <si>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</si>
  <si>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</si>
  <si>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</si>
  <si>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</si>
  <si>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</si>
  <si>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</si>
  <si>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</si>
  <si>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</si>
  <si>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</si>
  <si>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</si>
  <si>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</si>
  <si>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</si>
  <si>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</si>
  <si>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</si>
  <si>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</si>
  <si>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</si>
  <si>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</si>
  <si>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</si>
  <si>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</si>
  <si>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</si>
  <si>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</si>
  <si>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</si>
  <si>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</si>
  <si>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</si>
  <si>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</si>
  <si>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</si>
  <si>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</si>
  <si>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</si>
  <si>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</si>
  <si>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</si>
  <si>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</si>
  <si>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</si>
  <si>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</si>
  <si>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</si>
  <si>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</si>
  <si>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</si>
  <si>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</si>
  <si>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</si>
  <si>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</si>
  <si>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</si>
  <si>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</si>
  <si>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</si>
  <si>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</si>
  <si>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</si>
  <si>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</si>
  <si>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</si>
  <si>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</si>
  <si>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</si>
  <si>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</si>
  <si>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</si>
  <si>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</si>
  <si>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</si>
  <si>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</si>
  <si>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</si>
  <si>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</si>
  <si>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</si>
  <si>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</si>
  <si>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</si>
  <si>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</si>
  <si>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</si>
  <si>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</si>
  <si>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</si>
  <si>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</si>
  <si>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</si>
  <si>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</si>
  <si>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</si>
  <si>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</si>
  <si>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</si>
  <si>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</si>
  <si>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</si>
  <si>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</si>
  <si>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</si>
  <si>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</si>
  <si>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</si>
  <si>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</si>
  <si>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</si>
  <si>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</si>
  <si>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</si>
  <si>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</si>
  <si>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</si>
  <si>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</si>
  <si>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</si>
  <si>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</si>
  <si>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</si>
  <si>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</si>
  <si>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</si>
  <si>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</si>
  <si>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</si>
  <si>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</si>
  <si>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</si>
  <si>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</si>
  <si>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</si>
  <si>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</si>
  <si>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</si>
  <si>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</si>
  <si>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</si>
  <si>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</si>
  <si>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</si>
  <si>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</si>
  <si>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</si>
  <si>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</si>
  <si>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</si>
  <si>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</si>
  <si>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</si>
  <si>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</si>
  <si>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</si>
  <si>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</si>
  <si>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</si>
  <si>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</si>
  <si>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</si>
  <si>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</si>
  <si>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</si>
  <si>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</si>
  <si>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</si>
  <si>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</si>
  <si>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</si>
  <si>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</si>
  <si>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</si>
  <si>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</si>
  <si>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</si>
  <si>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</si>
  <si>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</si>
  <si>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</si>
  <si>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</si>
  <si>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</si>
  <si>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</si>
  <si>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</si>
  <si>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</si>
  <si>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</si>
  <si>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</si>
  <si>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</si>
  <si>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</si>
  <si>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</si>
  <si>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</si>
  <si>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</si>
  <si>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</si>
  <si>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</si>
  <si>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</si>
  <si>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</si>
  <si>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</si>
  <si>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</si>
  <si>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</si>
  <si>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</si>
  <si>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</si>
  <si>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</si>
  <si>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</si>
  <si>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</si>
  <si>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</si>
  <si>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</si>
  <si>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</si>
  <si>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</si>
  <si>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</si>
  <si>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</si>
  <si>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</si>
  <si>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</si>
  <si>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</si>
  <si>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</si>
  <si>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</si>
  <si>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</si>
  <si>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</si>
  <si>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</si>
  <si>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</si>
  <si>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</si>
  <si>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</si>
  <si>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</si>
  <si>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</si>
  <si>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</si>
  <si>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</si>
  <si>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</si>
  <si>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</si>
  <si>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</si>
  <si>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</si>
  <si>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</si>
  <si>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</si>
  <si>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</si>
  <si>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</si>
  <si>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</si>
  <si>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</si>
  <si>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</si>
  <si>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</si>
  <si>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</si>
  <si>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</si>
  <si>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</si>
  <si>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</si>
  <si>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</si>
  <si>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</si>
  <si>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</si>
  <si>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</si>
  <si>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</si>
  <si>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</si>
  <si>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</si>
  <si>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</si>
  <si>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</si>
  <si>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</si>
  <si>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</si>
  <si>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</si>
  <si>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</si>
  <si>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</si>
  <si>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</si>
  <si>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</si>
  <si>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</si>
  <si>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</si>
  <si>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</si>
  <si>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</si>
  <si>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</si>
  <si>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</si>
  <si>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</si>
  <si>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</si>
  <si>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</si>
  <si>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</si>
  <si>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</si>
  <si>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</si>
  <si>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</si>
  <si>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</si>
  <si>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</si>
  <si>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</si>
  <si>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</si>
  <si>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</si>
  <si>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</si>
  <si>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</si>
  <si>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</si>
  <si>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</si>
  <si>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</si>
  <si>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</si>
  <si>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</si>
  <si>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</si>
  <si>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</si>
  <si>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</si>
  <si>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</si>
  <si>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</si>
  <si>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</si>
  <si>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</si>
  <si>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</si>
  <si>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</si>
  <si>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</si>
  <si>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</si>
  <si>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</si>
  <si>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</si>
  <si>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</si>
  <si>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</si>
  <si>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</si>
  <si>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</si>
  <si>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</si>
  <si>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</si>
  <si>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</si>
  <si>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</si>
  <si>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</si>
  <si>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</si>
  <si>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</si>
  <si>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</si>
  <si>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</si>
  <si>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</si>
  <si>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</si>
  <si>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</si>
  <si>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</si>
  <si>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</si>
  <si>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</si>
  <si>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</si>
  <si>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</si>
  <si>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</si>
  <si>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</si>
  <si>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</si>
  <si>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</si>
  <si>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</si>
  <si>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</si>
  <si>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</si>
  <si>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</si>
  <si>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</si>
  <si>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</si>
  <si>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</si>
  <si>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</si>
  <si>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</si>
  <si>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</si>
  <si>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</si>
  <si>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</si>
  <si>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</si>
  <si>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</si>
  <si>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</si>
  <si>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</si>
  <si>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</si>
  <si>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</si>
  <si>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</si>
  <si>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</si>
  <si>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</si>
  <si>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</si>
  <si>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</si>
  <si>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</si>
  <si>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</si>
  <si>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</si>
  <si>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</si>
  <si>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</si>
  <si>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</si>
  <si>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</si>
  <si>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</si>
  <si>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</si>
  <si>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</si>
  <si>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</si>
  <si>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</si>
  <si>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</si>
  <si>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</si>
  <si>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</si>
  <si>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</si>
  <si>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</si>
  <si>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</si>
  <si>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</si>
  <si>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</si>
  <si>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</si>
  <si>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</si>
  <si>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</si>
  <si>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</si>
  <si>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</si>
  <si>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</si>
  <si>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</si>
  <si>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</si>
  <si>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</si>
  <si>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</si>
  <si>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</si>
  <si>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</si>
  <si>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</si>
  <si>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</si>
  <si>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</si>
  <si>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</si>
  <si>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</si>
  <si>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</si>
  <si>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</si>
  <si>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</si>
  <si>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</si>
  <si>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</si>
  <si>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</si>
  <si>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</si>
  <si>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</si>
  <si>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</si>
  <si>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</si>
  <si>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</si>
  <si>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</si>
  <si>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</si>
  <si>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</si>
  <si>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</si>
  <si>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</si>
  <si>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</si>
  <si>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</si>
  <si>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</si>
  <si>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</si>
  <si>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</si>
  <si>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</si>
  <si>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</si>
  <si>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</si>
  <si>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</si>
  <si>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</si>
  <si>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</si>
  <si>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</si>
  <si>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</si>
  <si>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</si>
  <si>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</si>
  <si>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</si>
  <si>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</si>
  <si>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</si>
  <si>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</si>
  <si>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</si>
  <si>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</si>
  <si>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</si>
  <si>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</si>
  <si>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</si>
  <si>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</si>
  <si>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</si>
  <si>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</si>
  <si>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</si>
  <si>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</si>
  <si>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</si>
  <si>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</si>
  <si>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</si>
  <si>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</si>
  <si>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</si>
  <si>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</si>
  <si>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</si>
  <si>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</si>
  <si>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</si>
  <si>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</si>
  <si>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</si>
  <si>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</si>
  <si>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</si>
  <si>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</si>
  <si>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</si>
  <si>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</si>
  <si>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</si>
  <si>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</si>
  <si>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</si>
  <si>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</si>
  <si>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</si>
  <si>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</si>
  <si>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</si>
  <si>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</si>
  <si>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</si>
  <si>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</si>
  <si>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</si>
  <si>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</si>
  <si>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</si>
  <si>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</si>
  <si>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</si>
  <si>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</si>
  <si>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</si>
  <si>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</si>
  <si>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</si>
  <si>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</si>
  <si>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</si>
  <si>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</si>
  <si>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</si>
  <si>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</si>
  <si>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</si>
  <si>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</si>
  <si>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</si>
  <si>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</si>
  <si>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</si>
  <si>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</si>
  <si>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</si>
  <si>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</si>
  <si>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</si>
  <si>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</si>
  <si>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</si>
  <si>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</si>
  <si>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</si>
  <si>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</si>
  <si>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</si>
  <si>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</si>
  <si>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</si>
  <si>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</si>
  <si>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</si>
  <si>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</si>
  <si>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</si>
  <si>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</si>
  <si>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</si>
  <si>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</si>
  <si>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</si>
  <si>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</si>
  <si>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</si>
  <si>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</si>
  <si>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</si>
  <si>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</si>
  <si>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</si>
  <si>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</si>
  <si>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</si>
  <si>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</si>
  <si>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</si>
  <si>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</si>
  <si>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</si>
  <si>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</si>
  <si>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</si>
  <si>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</si>
  <si>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</si>
  <si>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</si>
  <si>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</si>
  <si>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</si>
  <si>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</si>
  <si>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</si>
  <si>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</si>
  <si>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</si>
  <si>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</si>
  <si>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</si>
  <si>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</si>
  <si>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</si>
  <si>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</si>
  <si>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</si>
  <si>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</si>
  <si>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</si>
  <si>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</si>
  <si>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</si>
  <si>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</si>
  <si>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</si>
  <si>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</si>
  <si>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</si>
  <si>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</si>
  <si>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</si>
  <si>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</si>
  <si>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</si>
  <si>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</si>
  <si>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</si>
  <si>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</si>
  <si>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</si>
  <si>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</si>
  <si>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</si>
  <si>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</si>
  <si>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</si>
  <si>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</si>
  <si>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</si>
  <si>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</si>
  <si>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</si>
  <si>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</si>
  <si>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</si>
  <si>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</si>
  <si>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</si>
  <si>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</si>
  <si>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</si>
  <si>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</si>
  <si>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</si>
  <si>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</si>
  <si>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</si>
  <si>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</si>
  <si>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</si>
  <si>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</si>
  <si>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</si>
  <si>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</si>
  <si>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</si>
  <si>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</si>
  <si>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</si>
  <si>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</si>
  <si>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</si>
  <si>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</si>
  <si>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</si>
  <si>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</si>
  <si>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</si>
  <si>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</si>
  <si>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</si>
  <si>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</si>
  <si>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</si>
  <si>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</si>
  <si>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</si>
  <si>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</si>
  <si>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</si>
  <si>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</si>
  <si>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</si>
  <si>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</si>
  <si>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</si>
  <si>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</si>
  <si>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</si>
  <si>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</si>
  <si>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</si>
  <si>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</si>
  <si>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</si>
  <si>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</si>
  <si>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</si>
  <si>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</si>
  <si>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</si>
  <si>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</si>
  <si>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</si>
  <si>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</si>
  <si>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</si>
  <si>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</si>
  <si>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</si>
  <si>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</si>
  <si>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</si>
  <si>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</si>
  <si>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</si>
  <si>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</si>
  <si>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</si>
  <si>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</si>
  <si>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</si>
  <si>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</si>
  <si>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</si>
  <si>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</si>
  <si>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</si>
  <si>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</si>
  <si>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</si>
  <si>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</si>
  <si>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</si>
  <si>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</si>
  <si>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</si>
  <si>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</si>
  <si>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</si>
  <si>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</si>
  <si>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</si>
  <si>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</si>
  <si>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</si>
  <si>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</si>
  <si>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</si>
  <si>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</si>
  <si>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</si>
  <si>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</si>
  <si>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</si>
  <si>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</si>
  <si>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</si>
  <si>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</si>
  <si>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</si>
  <si>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</si>
  <si>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</si>
  <si>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</si>
  <si>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</si>
  <si>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</si>
  <si>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</si>
  <si>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</si>
  <si>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</si>
  <si>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</si>
  <si>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</si>
  <si>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</si>
  <si>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</si>
  <si>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</si>
  <si>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</si>
  <si>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</si>
  <si>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</si>
  <si>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</si>
  <si>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</si>
  <si>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</si>
  <si>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</si>
  <si>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</si>
  <si>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</si>
  <si>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</si>
  <si>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</si>
  <si>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</si>
  <si>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</si>
  <si>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</si>
  <si>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</si>
  <si>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</si>
  <si>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</si>
  <si>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</si>
  <si>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</si>
  <si>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</si>
  <si>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</si>
  <si>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</si>
  <si>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</si>
  <si>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</si>
  <si>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</si>
  <si>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</si>
  <si>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</si>
  <si>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</si>
  <si>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</si>
  <si>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</si>
  <si>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</si>
  <si>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</si>
  <si>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</si>
  <si>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</si>
  <si>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</si>
  <si>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</si>
  <si>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</si>
  <si>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</si>
  <si>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</si>
  <si>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</si>
  <si>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</si>
  <si>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</si>
  <si>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</si>
  <si>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</si>
  <si>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</si>
  <si>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</si>
  <si>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</si>
  <si>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</si>
  <si>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</si>
  <si>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</si>
  <si>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</si>
  <si>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</si>
  <si>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</si>
  <si>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</si>
  <si>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</si>
  <si>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</si>
  <si>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</si>
  <si>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</si>
  <si>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</si>
  <si>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</si>
  <si>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</si>
  <si>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</si>
  <si>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</si>
  <si>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</si>
  <si>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</si>
  <si>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</si>
  <si>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</si>
  <si>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</si>
  <si>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</si>
  <si>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</si>
  <si>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</si>
  <si>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</si>
  <si>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</si>
  <si>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</si>
  <si>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</si>
  <si>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</si>
  <si>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</si>
  <si>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</si>
  <si>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</si>
  <si>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</si>
  <si>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</si>
  <si>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</si>
  <si>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</si>
  <si>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</si>
  <si>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</si>
  <si>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</si>
  <si>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</si>
  <si>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</si>
  <si>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</si>
  <si>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</si>
  <si>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</si>
  <si>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</si>
  <si>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</si>
  <si>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</si>
  <si>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</si>
  <si>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</si>
  <si>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</si>
  <si>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</si>
  <si>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</si>
  <si>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</si>
  <si>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</si>
  <si>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</si>
  <si>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</si>
  <si>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</si>
  <si>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</si>
  <si>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</si>
  <si>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</si>
  <si>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</si>
  <si>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</si>
  <si>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</si>
  <si>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</si>
  <si>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</si>
  <si>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</si>
  <si>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</si>
  <si>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</si>
  <si>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</si>
  <si>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</si>
  <si>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</si>
  <si>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</si>
  <si>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</si>
  <si>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</si>
  <si>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</si>
  <si>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</si>
  <si>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</si>
  <si>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</si>
  <si>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</si>
  <si>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</si>
  <si>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</si>
  <si>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</si>
  <si>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</si>
  <si>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</si>
  <si>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</si>
  <si>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</si>
  <si>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</si>
  <si>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</si>
  <si>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</si>
  <si>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</si>
  <si>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</si>
  <si>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</si>
  <si>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</si>
  <si>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</si>
  <si>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</si>
  <si>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</si>
  <si>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</si>
  <si>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</si>
  <si>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</si>
  <si>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</si>
  <si>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</si>
  <si>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</si>
  <si>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</si>
  <si>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</si>
  <si>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</si>
  <si>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</si>
  <si>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</si>
  <si>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</si>
  <si>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</si>
  <si>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</si>
  <si>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</si>
  <si>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</si>
  <si>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</si>
  <si>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</si>
  <si>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</si>
  <si>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</si>
  <si>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</si>
  <si>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</si>
  <si>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</si>
  <si>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</si>
  <si>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</si>
  <si>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</si>
  <si>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</si>
  <si>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</si>
  <si>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</si>
  <si>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</si>
  <si>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</si>
  <si>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</si>
  <si>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</si>
  <si>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</si>
  <si>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</si>
  <si>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</si>
  <si>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</si>
  <si>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</si>
  <si>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</si>
  <si>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</si>
  <si>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</si>
  <si>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</si>
  <si>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</si>
  <si>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</si>
  <si>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</si>
  <si>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</si>
  <si>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</si>
  <si>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</si>
  <si>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</si>
  <si>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</si>
  <si>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</si>
  <si>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</si>
  <si>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</si>
  <si>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</si>
  <si>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</si>
  <si>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</si>
  <si>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</si>
  <si>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</si>
  <si>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</si>
  <si>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</si>
  <si>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</si>
  <si>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</si>
  <si>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</si>
  <si>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</si>
  <si>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</si>
  <si>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</si>
  <si>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</si>
  <si>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</si>
  <si>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</si>
  <si>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</si>
  <si>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</si>
  <si>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</si>
  <si>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</si>
  <si>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</si>
  <si>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</si>
  <si>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</si>
  <si>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</si>
  <si>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</si>
  <si>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</si>
  <si>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</si>
  <si>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</si>
  <si>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</si>
  <si>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</si>
  <si>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</si>
  <si>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</si>
  <si>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</si>
  <si>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</si>
  <si>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</si>
  <si>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</si>
  <si>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</si>
  <si>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</si>
  <si>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</si>
  <si>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</si>
  <si>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</si>
  <si>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</si>
  <si>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</si>
  <si>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</si>
  <si>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</si>
  <si>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</si>
  <si>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</si>
  <si>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</si>
  <si>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</si>
  <si>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</si>
  <si>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</si>
  <si>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</si>
  <si>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</si>
  <si>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</si>
  <si>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</si>
  <si>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</si>
  <si>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</si>
  <si>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</si>
  <si>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</si>
  <si>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</si>
  <si>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</si>
  <si>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</si>
  <si>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</si>
  <si>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</si>
  <si>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</si>
  <si>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</si>
  <si>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</si>
  <si>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</si>
  <si>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</si>
  <si>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</si>
  <si>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</si>
  <si>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</si>
  <si>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</si>
  <si>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</si>
  <si>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</si>
  <si>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</si>
  <si>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</si>
  <si>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</si>
  <si>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</si>
  <si>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</si>
  <si>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</si>
  <si>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</si>
  <si>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</si>
  <si>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</si>
  <si>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</si>
  <si>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</si>
  <si>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</si>
  <si>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</si>
  <si>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</si>
  <si>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</si>
  <si>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</si>
  <si>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</si>
  <si>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</si>
  <si>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</si>
  <si>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</si>
  <si>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</si>
  <si>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</si>
  <si>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</si>
  <si>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</si>
  <si>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</si>
  <si>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</si>
  <si>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</si>
  <si>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</si>
  <si>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</si>
  <si>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</si>
  <si>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</si>
  <si>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</si>
  <si>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</si>
  <si>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</si>
  <si>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</si>
  <si>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</si>
  <si>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</si>
  <si>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</si>
  <si>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</si>
  <si>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</si>
  <si>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</si>
  <si>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</si>
  <si>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</si>
  <si>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</si>
  <si>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</si>
  <si>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</si>
  <si>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</si>
  <si>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</si>
  <si>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</si>
  <si>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</si>
  <si>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</si>
  <si>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</si>
  <si>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</si>
  <si>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</si>
  <si>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</si>
  <si>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</si>
  <si>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</si>
  <si>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</si>
  <si>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</si>
  <si>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</si>
  <si>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</si>
  <si>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</si>
  <si>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</si>
  <si>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</si>
  <si>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</si>
  <si>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</si>
  <si>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</si>
  <si>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</si>
  <si>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</si>
  <si>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</si>
  <si>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</si>
  <si>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</si>
  <si>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</si>
  <si>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</si>
  <si>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</si>
  <si>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</si>
  <si>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</si>
  <si>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</si>
  <si>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</si>
  <si>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</si>
  <si>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</si>
  <si>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</si>
  <si>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</si>
  <si>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</si>
  <si>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</si>
  <si>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</si>
  <si>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</si>
  <si>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</si>
  <si>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</si>
  <si>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</si>
  <si>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</si>
  <si>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</si>
  <si>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</si>
  <si>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</si>
  <si>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</si>
  <si>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</si>
  <si>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</si>
  <si>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</si>
  <si>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</si>
  <si>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</si>
  <si>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</si>
  <si>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</si>
  <si>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</si>
  <si>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</si>
  <si>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</si>
  <si>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</si>
  <si>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</si>
  <si>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</si>
  <si>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</si>
  <si>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</si>
  <si>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</si>
  <si>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</si>
  <si>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</si>
  <si>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</si>
  <si>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</si>
  <si>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</si>
  <si>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</si>
  <si>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</si>
  <si>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</si>
  <si>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</si>
  <si>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</si>
  <si>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</si>
  <si>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</si>
  <si>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</si>
  <si>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</si>
  <si>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</si>
  <si>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</si>
  <si>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</si>
  <si>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</si>
  <si>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</si>
  <si>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</si>
  <si>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</si>
  <si>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</si>
  <si>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</si>
  <si>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</si>
  <si>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</si>
  <si>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</si>
  <si>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</si>
  <si>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</si>
  <si>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</si>
  <si>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</si>
  <si>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</si>
  <si>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</si>
  <si>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</si>
  <si>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</si>
  <si>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</si>
  <si>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</si>
  <si>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</si>
  <si>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</si>
  <si>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</si>
  <si>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</si>
  <si>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</si>
  <si>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</si>
  <si>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</si>
  <si>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</si>
  <si>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</si>
  <si>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</si>
  <si>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</si>
  <si>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</si>
  <si>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</si>
  <si>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</si>
  <si>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</si>
  <si>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</si>
  <si>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</si>
  <si>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</si>
  <si>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</si>
  <si>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</si>
  <si>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</si>
  <si>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</si>
  <si>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</si>
  <si>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</si>
  <si>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</si>
  <si>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</si>
  <si>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</si>
  <si>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</si>
  <si>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</si>
  <si>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</si>
  <si>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</si>
  <si>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</si>
  <si>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</si>
  <si>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</si>
  <si>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</si>
  <si>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</si>
  <si>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</si>
  <si>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</si>
  <si>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</si>
  <si>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</si>
  <si>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</si>
  <si>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</si>
  <si>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</si>
  <si>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</si>
  <si>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</si>
  <si>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</si>
  <si>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</si>
  <si>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</si>
  <si>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</si>
  <si>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</si>
  <si>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</si>
  <si>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</si>
  <si>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</si>
  <si>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</si>
  <si>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</si>
  <si>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</si>
  <si>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</si>
  <si>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</si>
  <si>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</si>
  <si>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</si>
  <si>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</si>
  <si>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</si>
  <si>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</si>
  <si>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</si>
  <si>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</si>
  <si>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</si>
  <si>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</si>
  <si>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</si>
  <si>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</si>
  <si>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</si>
  <si>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</si>
  <si>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</si>
  <si>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</si>
  <si>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</si>
  <si>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</si>
  <si>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</si>
  <si>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</si>
  <si>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</si>
  <si>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</si>
  <si>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</si>
  <si>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</si>
  <si>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</si>
  <si>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</si>
  <si>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</si>
  <si>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</si>
  <si>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</si>
  <si>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</si>
  <si>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</si>
  <si>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</si>
  <si>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</si>
  <si>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</si>
  <si>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</si>
  <si>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</si>
  <si>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</si>
  <si>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</si>
  <si>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</si>
  <si>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</si>
  <si>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</si>
  <si>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</si>
  <si>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</si>
  <si>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</si>
  <si>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</si>
  <si>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</si>
  <si>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</si>
  <si>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</si>
  <si>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</si>
  <si>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</si>
  <si>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</si>
  <si>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</si>
  <si>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</si>
  <si>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</si>
  <si>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</si>
  <si>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</si>
  <si>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</si>
  <si>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</si>
  <si>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</si>
  <si>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</si>
  <si>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</si>
  <si>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</si>
  <si>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</si>
  <si>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</si>
  <si>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</si>
  <si>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</si>
  <si>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</si>
  <si>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</si>
  <si>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</si>
  <si>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</si>
  <si>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</si>
  <si>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</si>
  <si>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</si>
  <si>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</si>
  <si>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</si>
  <si>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</si>
  <si>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</si>
  <si>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</si>
  <si>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</si>
  <si>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</si>
  <si>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</si>
  <si>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</si>
  <si>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</si>
  <si>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</si>
  <si>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</si>
  <si>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</si>
  <si>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</si>
  <si>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</si>
  <si>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</si>
  <si>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</si>
  <si>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</si>
  <si>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</si>
  <si>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</si>
  <si>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</si>
  <si>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</si>
  <si>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</si>
  <si>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</si>
  <si>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</si>
  <si>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</si>
  <si>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</si>
  <si>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</si>
  <si>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</si>
  <si>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</si>
  <si>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</si>
  <si>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</si>
  <si>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</si>
  <si>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</si>
  <si>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</si>
  <si>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</si>
  <si>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</si>
  <si>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</si>
  <si>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</si>
  <si>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</si>
  <si>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</si>
  <si>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</si>
  <si>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</si>
  <si>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</si>
  <si>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</si>
  <si>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</si>
  <si>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</si>
  <si>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</si>
  <si>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</si>
  <si>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</si>
  <si>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</si>
  <si>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</si>
  <si>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</si>
  <si>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</si>
  <si>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</si>
  <si>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</si>
  <si>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</si>
  <si>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</si>
  <si>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</si>
  <si>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</si>
  <si>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</si>
  <si>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</si>
  <si>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</si>
  <si>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</si>
  <si>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</si>
  <si>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</si>
  <si>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</si>
  <si>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</si>
  <si>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</si>
  <si>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</si>
  <si>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</si>
  <si>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</si>
  <si>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</si>
  <si>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</si>
  <si>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</si>
  <si>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</si>
  <si>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</si>
  <si>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</si>
  <si>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</si>
  <si>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</si>
  <si>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</si>
  <si>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</si>
  <si>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</si>
  <si>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</si>
  <si>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</si>
  <si>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</si>
  <si>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</si>
  <si>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</si>
  <si>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</si>
  <si>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</si>
  <si>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</si>
  <si>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</si>
  <si>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</si>
  <si>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</si>
  <si>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</si>
  <si>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</si>
  <si>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</si>
  <si>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</si>
  <si>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</si>
  <si>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</si>
  <si>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</si>
  <si>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</si>
  <si>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</si>
  <si>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</si>
  <si>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</si>
  <si>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</si>
  <si>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</si>
  <si>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</si>
  <si>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</si>
  <si>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</si>
  <si>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</si>
  <si>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</si>
  <si>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</si>
  <si>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</si>
  <si>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</si>
  <si>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</si>
  <si>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</si>
  <si>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</si>
  <si>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</si>
  <si>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</si>
  <si>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</si>
  <si>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</si>
  <si>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</si>
  <si>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</si>
  <si>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</si>
  <si>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</si>
  <si>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</si>
  <si>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</si>
  <si>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</si>
  <si>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</si>
  <si>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</si>
  <si>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</si>
  <si>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</si>
  <si>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</si>
  <si>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</si>
  <si>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</si>
  <si>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</si>
  <si>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</si>
  <si>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</si>
  <si>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</si>
  <si>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</si>
  <si>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</si>
  <si>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</si>
  <si>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</si>
  <si>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</si>
  <si>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</si>
  <si>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</si>
  <si>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</si>
  <si>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</si>
  <si>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</si>
  <si>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</si>
  <si>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</si>
  <si>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</si>
  <si>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</si>
  <si>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</si>
  <si>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</si>
  <si>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</si>
  <si>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</si>
  <si>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</si>
  <si>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</si>
  <si>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</si>
  <si>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</si>
  <si>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</si>
  <si>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</si>
  <si>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</si>
  <si>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</si>
  <si>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</si>
  <si>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</si>
  <si>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</si>
  <si>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</si>
  <si>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</si>
  <si>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</si>
  <si>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</si>
  <si>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</si>
  <si>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</si>
  <si>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</si>
  <si>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</si>
  <si>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</si>
  <si>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</si>
  <si>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</si>
  <si>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</si>
  <si>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</si>
  <si>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</si>
  <si>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</si>
  <si>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</si>
  <si>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</si>
  <si>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</si>
  <si>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</si>
  <si>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</si>
  <si>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</si>
  <si>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</si>
  <si>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</si>
  <si>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</si>
  <si>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</si>
  <si>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</si>
  <si>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</si>
  <si>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</si>
  <si>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</si>
  <si>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</si>
  <si>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</si>
  <si>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</si>
  <si>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</si>
  <si>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</si>
  <si>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</si>
  <si>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</si>
  <si>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</si>
  <si>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</si>
  <si>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</si>
  <si>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</si>
  <si>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</si>
  <si>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</si>
  <si>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</si>
  <si>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</si>
  <si>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</si>
  <si>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</si>
  <si>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</si>
  <si>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</si>
  <si>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</si>
  <si>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</si>
  <si>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</si>
  <si>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</si>
  <si>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</si>
  <si>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</si>
  <si>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</si>
  <si>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</si>
  <si>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</si>
  <si>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</si>
  <si>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</si>
  <si>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</si>
  <si>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</si>
  <si>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</si>
  <si>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</si>
  <si>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</si>
  <si>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</si>
  <si>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</si>
  <si>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</si>
  <si>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</si>
  <si>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</si>
  <si>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</si>
  <si>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</si>
  <si>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</si>
  <si>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</si>
  <si>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</si>
  <si>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</si>
  <si>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</si>
  <si>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</si>
  <si>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</si>
  <si>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</si>
  <si>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</si>
  <si>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</si>
  <si>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</si>
  <si>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</si>
  <si>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</si>
  <si>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</si>
  <si>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</si>
  <si>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</si>
  <si>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</si>
  <si>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</si>
  <si>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</si>
  <si>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</si>
  <si>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</si>
  <si>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</si>
  <si>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</si>
  <si>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</si>
  <si>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</si>
  <si>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</si>
  <si>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</si>
  <si>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</si>
  <si>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</si>
  <si>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</si>
  <si>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</si>
  <si>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</si>
  <si>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</si>
  <si>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</si>
  <si>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</si>
  <si>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</si>
  <si>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</si>
  <si>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</si>
  <si>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</si>
  <si>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</si>
  <si>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</si>
  <si>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</si>
  <si>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</si>
  <si>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</si>
  <si>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</si>
  <si>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</si>
  <si>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</si>
  <si>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</si>
  <si>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</si>
  <si>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</si>
  <si>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</si>
  <si>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</si>
  <si>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</si>
  <si>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</si>
  <si>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</si>
  <si>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</si>
  <si>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</si>
  <si>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</si>
  <si>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</si>
  <si>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</si>
  <si>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</si>
  <si>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</si>
  <si>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</si>
  <si>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</si>
  <si>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</si>
  <si>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</si>
  <si>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</si>
  <si>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</si>
  <si>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</si>
  <si>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</si>
  <si>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</si>
  <si>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</si>
  <si>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</si>
  <si>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</si>
  <si>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</si>
  <si>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</si>
  <si>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</si>
  <si>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</si>
  <si>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</si>
  <si>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</si>
  <si>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</si>
  <si>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</si>
  <si>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</si>
  <si>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</si>
  <si>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</si>
  <si>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</si>
  <si>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</si>
  <si>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</si>
  <si>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</si>
  <si>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</si>
  <si>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</si>
  <si>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</si>
  <si>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</si>
  <si>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</si>
  <si>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</si>
  <si>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</si>
  <si>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</si>
  <si>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</si>
  <si>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</si>
  <si>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</si>
  <si>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</si>
  <si>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</si>
  <si>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</si>
  <si>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</si>
  <si>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</si>
  <si>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</si>
  <si>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</si>
  <si>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</si>
  <si>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</si>
  <si>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</si>
  <si>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</si>
  <si>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</si>
  <si>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</si>
  <si>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</si>
  <si>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</si>
  <si>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</si>
  <si>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</si>
  <si>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</si>
  <si>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</si>
  <si>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</si>
  <si>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</si>
  <si>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</si>
  <si>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</si>
  <si>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</si>
  <si>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</si>
  <si>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</si>
  <si>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</si>
  <si>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</si>
  <si>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</si>
  <si>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</si>
  <si>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</si>
  <si>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</si>
  <si>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</si>
  <si>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</si>
  <si>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</si>
  <si>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</si>
  <si>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</si>
  <si>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</si>
  <si>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</si>
  <si>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</si>
  <si>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</si>
  <si>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</si>
  <si>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</si>
  <si>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</si>
  <si>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</si>
  <si>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</si>
  <si>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</si>
  <si>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</si>
  <si>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</si>
  <si>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</si>
  <si>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</si>
  <si>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</si>
  <si>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</si>
  <si>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</si>
  <si>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</si>
  <si>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</si>
  <si>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</si>
  <si>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</si>
  <si>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</si>
  <si>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</si>
  <si>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</si>
  <si>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</si>
  <si>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</si>
  <si>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</si>
  <si>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</si>
  <si>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</si>
  <si>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</si>
  <si>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</si>
  <si>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</si>
  <si>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</si>
  <si>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</si>
  <si>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</si>
  <si>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</si>
  <si>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</si>
  <si>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</si>
  <si>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</si>
  <si>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</si>
  <si>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</si>
  <si>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</si>
  <si>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</si>
  <si>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</si>
  <si>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</si>
  <si>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</si>
  <si>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</si>
  <si>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</si>
  <si>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</si>
  <si>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</si>
  <si>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</si>
  <si>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</si>
  <si>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</si>
  <si>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</si>
  <si>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</si>
  <si>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</si>
  <si>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</si>
  <si>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</si>
  <si>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</si>
  <si>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</si>
  <si>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</si>
  <si>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</si>
  <si>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</si>
  <si>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</si>
  <si>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</si>
  <si>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</si>
  <si>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</si>
  <si>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</si>
  <si>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</si>
  <si>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</si>
  <si>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</si>
  <si>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</si>
  <si>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</si>
  <si>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</si>
  <si>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</si>
  <si>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</si>
  <si>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</si>
  <si>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</si>
  <si>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</si>
  <si>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</si>
  <si>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</si>
  <si>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</si>
  <si>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</si>
  <si>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</si>
  <si>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</si>
  <si>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</si>
  <si>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</si>
  <si>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</si>
  <si>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</si>
  <si>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</si>
  <si>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</si>
  <si>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</si>
  <si>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</si>
  <si>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</si>
  <si>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</si>
  <si>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</si>
  <si>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</si>
  <si>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</si>
  <si>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</si>
  <si>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</si>
  <si>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</si>
  <si>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</si>
  <si>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</si>
  <si>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</si>
  <si>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</si>
  <si>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</si>
  <si>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</si>
  <si>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</si>
  <si>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</si>
  <si>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</si>
  <si>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</si>
  <si>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</si>
  <si>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</si>
  <si>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</si>
  <si>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</si>
  <si>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</si>
  <si>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</si>
  <si>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</si>
  <si>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</si>
  <si>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</si>
  <si>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</si>
  <si>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</si>
  <si>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</si>
  <si>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</si>
  <si>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</si>
  <si>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</si>
  <si>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</si>
  <si>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</si>
  <si>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</si>
  <si>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</si>
  <si>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</si>
  <si>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</si>
  <si>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</si>
  <si>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</si>
  <si>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</si>
  <si>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</si>
  <si>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</si>
  <si>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</si>
  <si>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</si>
  <si>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</si>
  <si>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</si>
  <si>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</si>
  <si>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</si>
  <si>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</si>
  <si>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</si>
  <si>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</si>
  <si>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</si>
  <si>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</si>
  <si>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</si>
  <si>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</si>
  <si>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</si>
  <si>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</si>
  <si>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</si>
  <si>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</si>
  <si>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</si>
  <si>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</si>
  <si>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</si>
  <si>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</si>
  <si>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</si>
  <si>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</si>
  <si>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</si>
  <si>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</si>
  <si>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</si>
  <si>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</si>
  <si>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</si>
  <si>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</si>
  <si>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</si>
  <si>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</si>
  <si>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</si>
  <si>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</si>
  <si>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</si>
  <si>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</si>
  <si>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</si>
  <si>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</si>
  <si>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</si>
  <si>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</si>
  <si>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</si>
  <si>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</si>
  <si>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</si>
  <si>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</si>
  <si>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</si>
  <si>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</si>
  <si>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</si>
  <si>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</si>
  <si>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</si>
  <si>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</si>
  <si>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</si>
  <si>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</si>
  <si>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</si>
  <si>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</si>
  <si>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</si>
  <si>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</si>
  <si>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</si>
  <si>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</si>
  <si>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</si>
  <si>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</si>
  <si>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</si>
  <si>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</si>
  <si>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</si>
  <si>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</si>
  <si>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</si>
  <si>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</si>
  <si>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</si>
  <si>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</si>
  <si>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</si>
  <si>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</si>
  <si>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</si>
  <si>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</si>
  <si>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</si>
  <si>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</si>
  <si>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</si>
  <si>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</si>
  <si>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</si>
  <si>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</si>
  <si>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</si>
  <si>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</si>
  <si>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</si>
  <si>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</si>
  <si>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</si>
  <si>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</si>
  <si>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</si>
  <si>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</si>
  <si>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</si>
  <si>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</si>
  <si>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</si>
  <si>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</si>
  <si>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</si>
  <si>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</si>
  <si>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</si>
  <si>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</si>
  <si>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</si>
  <si>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</si>
  <si>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</si>
  <si>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</si>
  <si>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</si>
  <si>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</si>
  <si>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</si>
  <si>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</si>
  <si>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</si>
  <si>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</si>
  <si>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</si>
  <si>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</si>
  <si>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</si>
  <si>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</si>
  <si>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</si>
  <si>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</si>
  <si>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</si>
  <si>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</si>
  <si>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</si>
  <si>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</si>
  <si>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</si>
  <si>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</si>
  <si>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</si>
  <si>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</si>
  <si>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</si>
  <si>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</si>
  <si>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</si>
  <si>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</si>
  <si>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</si>
  <si>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</si>
  <si>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</si>
  <si>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</si>
  <si>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</si>
  <si>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</si>
  <si>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</si>
  <si>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</si>
  <si>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</si>
  <si>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</si>
  <si>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</si>
  <si>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</si>
  <si>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</si>
  <si>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</si>
  <si>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</si>
  <si>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</si>
  <si>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</si>
  <si>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</si>
  <si>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</si>
  <si>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</si>
  <si>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</si>
  <si>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</si>
  <si>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</si>
  <si>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</si>
  <si>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</si>
  <si>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</si>
  <si>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</si>
  <si>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</si>
  <si>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</si>
  <si>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</si>
  <si>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</si>
  <si>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</si>
  <si>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</si>
  <si>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</si>
  <si>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</si>
  <si>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</si>
  <si>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</si>
  <si>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</si>
  <si>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</si>
  <si>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</si>
  <si>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</si>
  <si>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</si>
  <si>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</si>
  <si>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</si>
  <si>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</si>
  <si>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</si>
  <si>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</si>
  <si>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</si>
  <si>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</si>
  <si>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</si>
  <si>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</si>
  <si>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</si>
  <si>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</si>
  <si>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</si>
  <si>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</si>
  <si>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</si>
  <si>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</si>
  <si>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</si>
  <si>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</si>
  <si>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</si>
  <si>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</si>
  <si>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</si>
  <si>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</si>
  <si>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</si>
  <si>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</si>
  <si>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</si>
  <si>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</si>
  <si>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</si>
  <si>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</si>
  <si>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</si>
  <si>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</si>
  <si>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</si>
  <si>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</si>
  <si>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</si>
  <si>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</si>
  <si>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</si>
  <si>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</si>
  <si>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</si>
  <si>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</si>
  <si>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</si>
  <si>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</si>
  <si>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</si>
  <si>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</si>
  <si>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</si>
  <si>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</si>
  <si>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</si>
  <si>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</si>
  <si>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</si>
  <si>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</si>
  <si>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</si>
  <si>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</si>
  <si>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</si>
  <si>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</si>
  <si>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</si>
  <si>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</si>
  <si>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</si>
  <si>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</si>
  <si>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</si>
  <si>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</si>
  <si>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</si>
  <si>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</si>
  <si>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</si>
  <si>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</si>
  <si>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</si>
  <si>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</si>
  <si>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</si>
  <si>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</si>
  <si>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</si>
  <si>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</si>
  <si>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</si>
  <si>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</si>
  <si>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</si>
  <si>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</si>
  <si>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</si>
  <si>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</si>
  <si>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</si>
  <si>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</si>
  <si>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</si>
  <si>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</si>
  <si>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</si>
  <si>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</si>
  <si>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</si>
  <si>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</si>
  <si>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</si>
  <si>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</si>
  <si>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</si>
  <si>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</si>
  <si>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</si>
  <si>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</si>
  <si>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</si>
  <si>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</si>
  <si>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</si>
  <si>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</si>
  <si>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</si>
  <si>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</si>
  <si>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</si>
  <si>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</si>
  <si>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</si>
  <si>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</si>
  <si>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</si>
  <si>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</si>
  <si>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</si>
  <si>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</si>
  <si>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</si>
  <si>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</si>
  <si>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</si>
  <si>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</si>
  <si>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</si>
  <si>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</si>
  <si>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</si>
  <si>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</si>
  <si>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</si>
  <si>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</si>
  <si>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</si>
  <si>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</si>
  <si>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</si>
  <si>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</si>
  <si>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</si>
  <si>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</si>
  <si>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</si>
  <si>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</si>
  <si>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</si>
  <si>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</si>
  <si>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</si>
  <si>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</si>
  <si>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</si>
  <si>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</si>
  <si>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</si>
  <si>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</si>
  <si>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</si>
  <si>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</si>
  <si>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</si>
  <si>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</si>
  <si>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</si>
  <si>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</si>
  <si>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</si>
  <si>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</si>
  <si>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</si>
  <si>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</si>
  <si>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</si>
  <si>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</si>
  <si>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</si>
  <si>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</si>
  <si>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</si>
  <si>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</si>
  <si>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</si>
  <si>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</si>
  <si>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</si>
  <si>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</si>
  <si>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</si>
  <si>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</si>
  <si>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</si>
  <si>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</si>
  <si>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</si>
  <si>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</si>
  <si>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</si>
  <si>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</si>
  <si>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</si>
  <si>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</si>
  <si>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</si>
  <si>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</si>
  <si>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</si>
  <si>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</si>
  <si>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</si>
  <si>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</si>
  <si>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</si>
  <si>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</si>
  <si>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</si>
  <si>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</si>
  <si>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</si>
  <si>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</si>
  <si>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</si>
  <si>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</si>
  <si>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</si>
  <si>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</si>
  <si>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</si>
  <si>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</si>
  <si>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</si>
  <si>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</si>
  <si>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</si>
  <si>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</si>
  <si>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</si>
  <si>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</si>
  <si>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</si>
  <si>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</si>
  <si>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</si>
  <si>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</si>
  <si>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</si>
  <si>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</si>
  <si>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</si>
  <si>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</si>
  <si>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</si>
  <si>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</si>
  <si>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</si>
  <si>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</si>
  <si>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</si>
  <si>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</si>
  <si>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</si>
  <si>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</si>
  <si>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</si>
  <si>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</si>
  <si>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</si>
  <si>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</si>
  <si>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</si>
  <si>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</si>
  <si>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</si>
  <si>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</si>
  <si>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</si>
  <si>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</si>
  <si>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</si>
  <si>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</si>
  <si>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</si>
  <si>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</si>
  <si>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</si>
  <si>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</si>
  <si>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</si>
  <si>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</si>
  <si>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</si>
  <si>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</si>
  <si>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</si>
  <si>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</si>
  <si>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</si>
  <si>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</si>
  <si>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</si>
  <si>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</si>
  <si>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</si>
  <si>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</si>
  <si>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</si>
  <si>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</si>
  <si>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</si>
  <si>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</si>
  <si>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</si>
  <si>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</si>
  <si>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</si>
  <si>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</si>
  <si>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</si>
  <si>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</si>
  <si>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</si>
  <si>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</si>
  <si>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</si>
  <si>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</si>
  <si>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</si>
  <si>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</si>
  <si>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</si>
  <si>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</si>
  <si>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</si>
  <si>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</si>
  <si>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</si>
  <si>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</si>
  <si>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</si>
  <si>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</si>
  <si>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</si>
  <si>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</si>
  <si>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</si>
  <si>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</si>
  <si>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</si>
  <si>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</si>
  <si>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</si>
  <si>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</si>
  <si>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</si>
  <si>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</si>
  <si>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</si>
  <si>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</si>
  <si>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</si>
  <si>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</si>
  <si>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</si>
  <si>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</si>
  <si>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</si>
  <si>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</si>
  <si>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</si>
  <si>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</si>
  <si>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</si>
  <si>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</si>
  <si>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</si>
  <si>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</si>
  <si>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</si>
  <si>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</si>
  <si>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</si>
  <si>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</si>
  <si>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</si>
  <si>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</si>
  <si>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</si>
  <si>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</si>
  <si>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</si>
  <si>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</si>
  <si>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</si>
  <si>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</si>
  <si>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</si>
  <si>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</si>
  <si>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</si>
  <si>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</si>
  <si>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</si>
  <si>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</si>
  <si>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</si>
  <si>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</si>
  <si>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</si>
  <si>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</si>
  <si>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</si>
  <si>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</si>
  <si>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</si>
  <si>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</si>
  <si>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</si>
  <si>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</si>
  <si>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</si>
  <si>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</si>
  <si>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</si>
  <si>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</si>
  <si>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</si>
  <si>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</si>
  <si>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</si>
  <si>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</si>
  <si>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</si>
  <si>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</si>
  <si>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</si>
  <si>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</si>
  <si>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</si>
  <si>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</si>
  <si>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</si>
  <si>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</si>
  <si>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</si>
  <si>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</si>
  <si>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</si>
  <si>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</si>
  <si>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</si>
  <si>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</si>
  <si>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</si>
  <si>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</si>
  <si>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</si>
  <si>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</si>
  <si>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</si>
  <si>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</si>
  <si>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</si>
  <si>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</si>
  <si>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</si>
  <si>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</si>
  <si>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</si>
  <si>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</si>
  <si>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</si>
  <si>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</si>
  <si>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</si>
  <si>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</si>
  <si>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</si>
  <si>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</si>
  <si>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</si>
  <si>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</si>
  <si>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</si>
  <si>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</si>
  <si>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</si>
  <si>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</si>
  <si>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</si>
  <si>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</si>
  <si>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</si>
  <si>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</si>
  <si>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</si>
  <si>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</si>
  <si>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</si>
  <si>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</si>
  <si>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</si>
  <si>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</si>
  <si>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</si>
  <si>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</si>
  <si>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</si>
  <si>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</si>
  <si>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</si>
  <si>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</si>
  <si>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</si>
  <si>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</si>
  <si>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</si>
  <si>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</si>
  <si>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</si>
  <si>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</si>
  <si>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</si>
  <si>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</si>
  <si>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</si>
  <si>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</si>
  <si>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</si>
  <si>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</si>
  <si>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</si>
  <si>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</si>
  <si>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</si>
  <si>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</si>
  <si>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</si>
  <si>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</si>
  <si>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</si>
  <si>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</si>
  <si>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</si>
  <si>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</si>
  <si>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</si>
  <si>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</si>
  <si>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</si>
  <si>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</si>
  <si>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</si>
  <si>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</si>
  <si>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</si>
  <si>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</si>
  <si>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</si>
  <si>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</si>
  <si>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</si>
  <si>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</si>
  <si>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</si>
  <si>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</si>
  <si>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</si>
  <si>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</si>
  <si>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</si>
  <si>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</si>
  <si>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</si>
  <si>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</si>
  <si>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</si>
  <si>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</si>
  <si>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</si>
  <si>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</si>
  <si>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</si>
  <si>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</si>
  <si>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</si>
  <si>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</si>
  <si>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</si>
  <si>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</si>
  <si>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</si>
  <si>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</si>
  <si>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</si>
  <si>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</si>
  <si>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</si>
  <si>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</si>
  <si>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</si>
  <si>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</si>
  <si>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</si>
  <si>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</si>
  <si>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</si>
  <si>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</si>
  <si>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</si>
  <si>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</si>
  <si>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</si>
  <si>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</si>
  <si>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</si>
  <si>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</si>
  <si>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</si>
  <si>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</si>
  <si>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</si>
  <si>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</si>
  <si>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</si>
  <si>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</si>
  <si>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</si>
  <si>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</si>
  <si>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</si>
  <si>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</si>
  <si>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</si>
  <si>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</si>
  <si>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</si>
  <si>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</si>
  <si>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</si>
  <si>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</si>
  <si>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</si>
  <si>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</si>
  <si>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</si>
  <si>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</si>
  <si>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</si>
  <si>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</si>
  <si>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</si>
  <si>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</si>
  <si>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</si>
  <si>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</si>
  <si>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</si>
  <si>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</si>
  <si>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</si>
  <si>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</si>
  <si>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</si>
  <si>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</si>
  <si>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</si>
  <si>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</si>
  <si>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</si>
  <si>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</si>
  <si>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</si>
  <si>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</si>
  <si>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</si>
  <si>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</si>
  <si>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</si>
  <si>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</si>
  <si>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</si>
  <si>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</si>
  <si>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</si>
  <si>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</si>
  <si>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</si>
  <si>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</si>
  <si>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</si>
  <si>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</si>
  <si>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</si>
  <si>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</si>
  <si>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</si>
  <si>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</si>
  <si>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</si>
  <si>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</si>
  <si>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</si>
  <si>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</si>
  <si>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</si>
  <si>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</si>
  <si>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</si>
  <si>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</si>
  <si>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</si>
  <si>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</si>
  <si>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</si>
  <si>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</si>
  <si>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</si>
  <si>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</si>
  <si>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</si>
  <si>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</si>
  <si>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</si>
  <si>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</si>
  <si>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</si>
  <si>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</si>
  <si>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</si>
  <si>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</si>
  <si>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</si>
  <si>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</si>
  <si>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</si>
  <si>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</si>
  <si>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</si>
  <si>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</si>
  <si>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</si>
  <si>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</si>
  <si>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</si>
  <si>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</si>
  <si>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</si>
  <si>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</si>
  <si>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</si>
  <si>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</si>
  <si>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</si>
  <si>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</si>
  <si>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</si>
  <si>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</si>
  <si>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</si>
  <si>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</si>
  <si>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</si>
  <si>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</si>
  <si>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</si>
  <si>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</si>
  <si>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</si>
  <si>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</si>
  <si>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</si>
  <si>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</si>
  <si>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</si>
  <si>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</si>
  <si>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</si>
  <si>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</si>
  <si>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</si>
  <si>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</si>
  <si>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</si>
  <si>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</si>
  <si>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</si>
  <si>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</si>
  <si>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</si>
  <si>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</si>
  <si>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</si>
  <si>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</si>
  <si>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</si>
  <si>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</si>
  <si>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</si>
  <si>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</si>
  <si>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</si>
  <si>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</si>
  <si>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</si>
  <si>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</si>
  <si>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</si>
  <si>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</si>
  <si>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</si>
  <si>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</si>
  <si>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</si>
  <si>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</si>
  <si>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</si>
  <si>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</si>
  <si>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</si>
  <si>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</si>
  <si>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</si>
  <si>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</si>
  <si>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</si>
  <si>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</si>
  <si>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</si>
  <si>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</si>
  <si>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</si>
  <si>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</si>
  <si>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</si>
  <si>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</si>
  <si>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</si>
  <si>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</si>
  <si>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</si>
  <si>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</si>
  <si>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</si>
  <si>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</si>
  <si>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</si>
  <si>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</si>
  <si>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</si>
  <si>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</si>
  <si>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</si>
  <si>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</si>
  <si>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</si>
  <si>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</si>
  <si>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</si>
  <si>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</si>
  <si>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</si>
  <si>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</si>
  <si>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</si>
  <si>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</si>
  <si>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</si>
  <si>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</si>
  <si>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</si>
  <si>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</si>
  <si>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</si>
  <si>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</si>
  <si>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</si>
  <si>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</si>
  <si>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</si>
  <si>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</si>
  <si>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</si>
  <si>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</si>
  <si>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</si>
  <si>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</si>
  <si>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</si>
  <si>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</si>
  <si>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</si>
  <si>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</si>
  <si>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</si>
  <si>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</si>
  <si>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</si>
  <si>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</si>
  <si>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</si>
  <si>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</si>
  <si>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</si>
  <si>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</si>
  <si>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</si>
  <si>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</si>
  <si>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</si>
  <si>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</si>
  <si>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</si>
  <si>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</si>
  <si>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</si>
  <si>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</si>
  <si>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</si>
  <si>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</si>
  <si>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</si>
  <si>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</si>
  <si>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</si>
  <si>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</si>
  <si>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</si>
  <si>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</si>
  <si>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</si>
  <si>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</si>
  <si>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</si>
  <si>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</si>
  <si>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</si>
  <si>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</si>
  <si>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</si>
  <si>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</si>
  <si>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</si>
  <si>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</si>
  <si>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</si>
  <si>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</si>
  <si>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</si>
  <si>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</si>
  <si>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</si>
  <si>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</si>
  <si>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</si>
  <si>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</si>
  <si>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</si>
  <si>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</si>
  <si>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</si>
  <si>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</si>
  <si>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</si>
  <si>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</si>
  <si>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</si>
  <si>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</si>
  <si>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</si>
  <si>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</si>
  <si>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</si>
  <si>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</si>
  <si>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</si>
  <si>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</si>
  <si>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</si>
  <si>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</si>
  <si>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</si>
  <si>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</si>
  <si>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</si>
  <si>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</si>
  <si>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</si>
  <si>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</si>
  <si>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</si>
  <si>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</si>
  <si>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</si>
  <si>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</si>
  <si>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</si>
  <si>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</si>
  <si>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</si>
  <si>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</si>
  <si>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</si>
  <si>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</si>
  <si>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</si>
  <si>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</si>
  <si>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</si>
  <si>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</si>
  <si>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</si>
  <si>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</si>
  <si>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</si>
  <si>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</si>
  <si>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</si>
  <si>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</si>
  <si>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</si>
  <si>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</si>
  <si>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</si>
  <si>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</si>
  <si>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</si>
  <si>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</si>
  <si>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</si>
  <si>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</si>
  <si>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</si>
  <si>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</si>
  <si>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</si>
  <si>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</si>
  <si>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</si>
  <si>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</si>
  <si>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</si>
  <si>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</si>
  <si>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</si>
  <si>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</si>
  <si>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</si>
  <si>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</si>
  <si>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</si>
  <si>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</si>
  <si>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</si>
  <si>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</si>
  <si>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</si>
  <si>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</si>
  <si>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</si>
  <si>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</si>
  <si>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</si>
  <si>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</si>
  <si>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</si>
  <si>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</si>
  <si>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</si>
  <si>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</si>
  <si>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</si>
  <si>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</si>
  <si>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</si>
  <si>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</si>
  <si>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</si>
  <si>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</si>
  <si>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</si>
  <si>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</si>
  <si>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</si>
  <si>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</si>
  <si>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</si>
  <si>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</si>
  <si>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</si>
  <si>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</si>
  <si>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</si>
  <si>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</si>
  <si>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</si>
  <si>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</si>
  <si>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</si>
  <si>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</si>
  <si>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</si>
  <si>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</si>
  <si>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</si>
  <si>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</si>
  <si>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</si>
  <si>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</si>
  <si>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</si>
  <si>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</si>
  <si>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</si>
  <si>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</si>
  <si>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</si>
  <si>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</si>
  <si>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</si>
  <si>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</si>
  <si>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</si>
  <si>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</si>
  <si>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</si>
  <si>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</si>
  <si>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</si>
  <si>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</si>
  <si>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</si>
  <si>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</si>
  <si>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</si>
  <si>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</si>
  <si>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</si>
  <si>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</si>
  <si>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</si>
  <si>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</si>
  <si>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</si>
  <si>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</si>
  <si>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</si>
  <si>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</si>
  <si>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</si>
  <si>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</si>
  <si>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</si>
  <si>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</si>
  <si>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</si>
  <si>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</si>
  <si>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</si>
  <si>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</si>
  <si>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</si>
  <si>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</si>
  <si>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</si>
  <si>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</si>
  <si>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</si>
  <si>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</si>
  <si>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</si>
  <si>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</si>
  <si>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</si>
  <si>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</si>
  <si>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</si>
  <si>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</si>
  <si>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</si>
  <si>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</si>
  <si>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</si>
  <si>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</si>
  <si>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</si>
  <si>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</si>
  <si>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</si>
  <si>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</si>
  <si>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</si>
  <si>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</si>
  <si>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</si>
  <si>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</si>
  <si>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</si>
  <si>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</si>
  <si>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</si>
  <si>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</si>
  <si>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</si>
  <si>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</si>
  <si>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</si>
  <si>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</si>
  <si>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</si>
  <si>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</si>
  <si>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</si>
  <si>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</si>
  <si>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</si>
  <si>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</si>
  <si>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</si>
  <si>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</si>
  <si>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</si>
  <si>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</si>
  <si>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</si>
  <si>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</si>
  <si>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</si>
  <si>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</si>
  <si>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</si>
  <si>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</si>
  <si>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</si>
  <si>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</si>
  <si>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</si>
  <si>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</si>
  <si>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</si>
  <si>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</si>
  <si>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</si>
  <si>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</si>
  <si>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</si>
  <si>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</si>
  <si>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</si>
  <si>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</si>
  <si>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</si>
  <si>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</si>
  <si>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</si>
  <si>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</si>
  <si>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</si>
  <si>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</si>
  <si>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</si>
  <si>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</si>
  <si>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</si>
  <si>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</si>
  <si>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</si>
  <si>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</si>
  <si>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</si>
  <si>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</si>
  <si>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</si>
  <si>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</si>
  <si>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</si>
  <si>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</si>
  <si>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</si>
  <si>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</si>
  <si>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</si>
  <si>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</si>
  <si>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</si>
  <si>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</si>
  <si>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</si>
  <si>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</si>
  <si>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</si>
  <si>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</si>
  <si>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</si>
  <si>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</si>
  <si>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</si>
  <si>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</si>
  <si>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</si>
  <si>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</si>
  <si>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</si>
  <si>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</si>
  <si>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</si>
  <si>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</si>
  <si>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</si>
  <si>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</si>
  <si>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</si>
  <si>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</si>
  <si>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</si>
  <si>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</si>
  <si>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</si>
  <si>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</si>
  <si>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</si>
  <si>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</si>
  <si>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</si>
  <si>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</si>
  <si>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</si>
  <si>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</si>
  <si>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</si>
  <si>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</si>
  <si>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</si>
  <si>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</si>
  <si>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</si>
  <si>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</si>
  <si>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</si>
  <si>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</si>
  <si>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</si>
  <si>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</si>
  <si>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</si>
  <si>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</si>
  <si>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</si>
  <si>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</si>
  <si>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</si>
  <si>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</si>
  <si>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</si>
  <si>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</si>
  <si>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</si>
  <si>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</si>
  <si>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</si>
  <si>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</si>
  <si>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</si>
  <si>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</si>
  <si>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</si>
  <si>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</si>
  <si>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</si>
  <si>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</si>
  <si>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</si>
  <si>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</si>
  <si>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</si>
  <si>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</si>
  <si>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</si>
  <si>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</si>
  <si>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</si>
  <si>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</si>
  <si>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</si>
  <si>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</si>
  <si>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</si>
  <si>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</si>
  <si>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</si>
  <si>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</si>
  <si>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</si>
  <si>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</si>
  <si>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</si>
  <si>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</si>
  <si>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</si>
  <si>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</si>
  <si>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</si>
  <si>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</si>
  <si>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</si>
  <si>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</si>
  <si>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</si>
  <si>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</si>
  <si>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</si>
  <si>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</si>
  <si>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</si>
  <si>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</si>
  <si>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</si>
  <si>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</si>
  <si>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</si>
  <si>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</si>
  <si>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</si>
  <si>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</si>
  <si>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</si>
  <si>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</si>
  <si>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</si>
  <si>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</si>
  <si>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</si>
  <si>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</si>
  <si>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</si>
  <si>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</si>
  <si>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</si>
  <si>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</si>
  <si>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</si>
  <si>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</si>
  <si>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</si>
  <si>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</si>
  <si>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</si>
  <si>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</si>
  <si>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</si>
  <si>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</si>
  <si>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</si>
  <si>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</si>
  <si>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</si>
  <si>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</si>
  <si>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</si>
  <si>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</si>
  <si>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</si>
  <si>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</si>
  <si>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</si>
  <si>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</si>
  <si>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</si>
  <si>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</si>
  <si>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</si>
  <si>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</si>
  <si>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</si>
  <si>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</si>
  <si>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</si>
  <si>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</si>
  <si>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</si>
  <si>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</si>
  <si>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</si>
  <si>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</si>
  <si>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</si>
  <si>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</si>
  <si>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</si>
  <si>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</si>
  <si>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</si>
  <si>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</si>
  <si>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</si>
  <si>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</si>
  <si>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</si>
  <si>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</si>
  <si>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</si>
  <si>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</si>
  <si>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</si>
  <si>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</si>
  <si>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</si>
  <si>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</si>
  <si>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</si>
  <si>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</si>
  <si>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</si>
  <si>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</si>
  <si>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</si>
  <si>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</si>
  <si>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</si>
  <si>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</si>
  <si>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</si>
  <si>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</si>
  <si>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</si>
  <si>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</si>
  <si>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</si>
  <si>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</si>
  <si>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</si>
  <si>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</si>
  <si>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</si>
  <si>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</si>
  <si>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</si>
  <si>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</si>
  <si>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</si>
  <si>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</si>
  <si>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</si>
  <si>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</si>
  <si>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</si>
  <si>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</si>
  <si>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</si>
  <si>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</si>
  <si>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</si>
  <si>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</si>
  <si>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</si>
  <si>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</si>
  <si>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</si>
  <si>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</si>
  <si>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</si>
  <si>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</si>
  <si>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</si>
  <si>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</si>
  <si>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</si>
  <si>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</si>
  <si>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</si>
  <si>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</si>
  <si>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</si>
  <si>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</si>
  <si>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</si>
  <si>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</si>
  <si>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</si>
  <si>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</si>
  <si>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</si>
  <si>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</si>
  <si>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</si>
  <si>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</si>
  <si>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</si>
  <si>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</si>
  <si>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</si>
  <si>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</si>
  <si>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</si>
  <si>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</si>
  <si>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</si>
  <si>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</si>
  <si>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</si>
  <si>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</si>
  <si>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</si>
  <si>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</si>
  <si>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</si>
  <si>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</si>
  <si>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</si>
  <si>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</si>
  <si>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</si>
  <si>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</si>
  <si>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</si>
  <si>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</si>
  <si>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</si>
  <si>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</si>
  <si>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</si>
  <si>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</si>
  <si>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</si>
  <si>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</si>
  <si>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</si>
  <si>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</si>
  <si>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</si>
  <si>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</si>
  <si>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</si>
  <si>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</si>
  <si>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</si>
  <si>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</si>
  <si>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</si>
  <si>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</si>
  <si>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</si>
  <si>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</si>
  <si>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</si>
  <si>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</si>
  <si>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</si>
  <si>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</si>
  <si>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</si>
  <si>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</si>
  <si>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</si>
  <si>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</si>
  <si>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</si>
  <si>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</si>
  <si>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</si>
  <si>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</si>
  <si>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</si>
  <si>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</si>
  <si>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</si>
  <si>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</si>
  <si>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</si>
  <si>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</si>
  <si>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</si>
  <si>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</si>
  <si>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</si>
  <si>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</si>
  <si>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</si>
  <si>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</si>
  <si>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</si>
  <si>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</si>
  <si>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</si>
  <si>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</si>
  <si>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</si>
  <si>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</si>
  <si>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</si>
  <si>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</si>
  <si>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</si>
  <si>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</si>
  <si>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</si>
  <si>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</si>
  <si>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</si>
  <si>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</si>
  <si>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</si>
  <si>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</si>
  <si>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</si>
  <si>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</si>
  <si>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</si>
  <si>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</si>
  <si>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</si>
  <si>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</si>
  <si>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</si>
  <si>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</si>
  <si>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</si>
  <si>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</si>
  <si>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</si>
  <si>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</si>
  <si>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</si>
  <si>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</si>
  <si>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</si>
  <si>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</si>
  <si>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</si>
  <si>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</si>
  <si>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</si>
  <si>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</si>
  <si>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</si>
  <si>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</si>
  <si>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</si>
  <si>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</si>
  <si>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</si>
  <si>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</si>
  <si>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</si>
  <si>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</si>
  <si>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</si>
  <si>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</si>
  <si>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</si>
  <si>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</si>
  <si>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</si>
  <si>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</si>
  <si>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</si>
  <si>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</si>
  <si>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</si>
  <si>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</si>
  <si>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</si>
  <si>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</si>
  <si>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</si>
  <si>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</si>
  <si>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</si>
  <si>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</si>
  <si>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</si>
  <si>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</si>
  <si>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</si>
  <si>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</si>
  <si>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</si>
  <si>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</si>
  <si>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</si>
  <si>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</si>
  <si>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</si>
  <si>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</si>
  <si>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</si>
  <si>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</si>
  <si>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</si>
  <si>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</si>
  <si>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</si>
  <si>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</si>
  <si>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</si>
  <si>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</si>
  <si>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</si>
  <si>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</si>
  <si>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</si>
  <si>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</si>
  <si>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</si>
  <si>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</si>
  <si>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</si>
  <si>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</si>
  <si>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</si>
  <si>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</si>
  <si>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</si>
  <si>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</si>
  <si>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</si>
  <si>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</si>
  <si>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</si>
  <si>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</si>
  <si>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</si>
  <si>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</si>
  <si>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</si>
  <si>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</si>
  <si>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</si>
  <si>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</si>
  <si>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</si>
  <si>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</si>
  <si>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</si>
  <si>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</si>
  <si>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</si>
  <si>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</si>
  <si>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</si>
  <si>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</si>
  <si>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</si>
  <si>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</si>
  <si>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</si>
  <si>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</si>
  <si>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</si>
  <si>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</si>
  <si>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</si>
  <si>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</si>
  <si>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</si>
  <si>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</si>
  <si>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</si>
  <si>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</si>
  <si>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</si>
  <si>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</si>
  <si>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</si>
  <si>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</si>
  <si>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</si>
  <si>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</si>
  <si>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</si>
  <si>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</si>
  <si>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</si>
  <si>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</si>
  <si>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</si>
  <si>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</si>
  <si>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</si>
  <si>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</si>
  <si>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</si>
  <si>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</si>
  <si>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</si>
  <si>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</si>
  <si>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</si>
  <si>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</si>
  <si>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</si>
  <si>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</si>
  <si>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</si>
  <si>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</si>
  <si>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</si>
  <si>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</si>
  <si>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</si>
  <si>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</si>
  <si>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</si>
  <si>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</si>
  <si>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</si>
  <si>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</si>
  <si>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</si>
  <si>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</si>
  <si>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</si>
  <si>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</si>
  <si>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</si>
  <si>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</si>
  <si>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</si>
  <si>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</si>
  <si>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</si>
  <si>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</si>
  <si>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</si>
  <si>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</si>
  <si>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</si>
  <si>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</si>
  <si>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</si>
  <si>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</si>
  <si>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</si>
  <si>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</si>
  <si>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</si>
  <si>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</si>
  <si>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</si>
  <si>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</si>
  <si>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</si>
  <si>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</si>
  <si>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</si>
  <si>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</si>
  <si>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</si>
  <si>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</si>
  <si>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</si>
  <si>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</si>
  <si>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</si>
  <si>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</si>
  <si>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</si>
  <si>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</si>
  <si>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</si>
  <si>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</si>
  <si>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</si>
  <si>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</si>
  <si>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</si>
  <si>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</si>
  <si>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</si>
  <si>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</si>
  <si>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</si>
  <si>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</si>
  <si>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</si>
  <si>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</si>
  <si>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</si>
  <si>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</si>
  <si>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</si>
  <si>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</si>
  <si>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</si>
  <si>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</si>
  <si>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</si>
  <si>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</si>
  <si>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</si>
  <si>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</si>
  <si>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</si>
  <si>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</si>
  <si>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</si>
  <si>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</si>
  <si>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</si>
  <si>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</si>
  <si>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</si>
  <si>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</si>
  <si>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</si>
  <si>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</si>
  <si>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</si>
  <si>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</si>
  <si>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</si>
  <si>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</si>
  <si>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</si>
  <si>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</si>
  <si>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</si>
  <si>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</si>
  <si>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</si>
  <si>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</si>
  <si>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</si>
  <si>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</si>
  <si>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</si>
  <si>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</si>
  <si>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</si>
  <si>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</si>
  <si>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</si>
  <si>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</si>
  <si>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</si>
  <si>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</si>
  <si>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</si>
  <si>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</si>
  <si>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</si>
  <si>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</si>
  <si>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</si>
  <si>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</si>
  <si>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</si>
  <si>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</si>
  <si>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</si>
  <si>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</si>
  <si>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</si>
  <si>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</si>
  <si>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</si>
  <si>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</si>
  <si>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</si>
  <si>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</si>
  <si>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</si>
  <si>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</si>
  <si>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</si>
  <si>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</si>
  <si>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</si>
  <si>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</si>
  <si>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</si>
  <si>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</si>
  <si>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</si>
  <si>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</si>
  <si>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</si>
  <si>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</si>
  <si>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</si>
  <si>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</si>
  <si>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</si>
  <si>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</si>
  <si>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</si>
  <si>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</si>
  <si>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</si>
  <si>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</si>
  <si>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</si>
  <si>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</si>
  <si>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</si>
  <si>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</si>
  <si>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</si>
  <si>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</si>
  <si>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</si>
  <si>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</si>
  <si>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</si>
  <si>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</si>
  <si>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</si>
  <si>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</si>
  <si>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</si>
  <si>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</si>
  <si>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</si>
  <si>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</si>
  <si>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</si>
  <si>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</si>
  <si>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</si>
  <si>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</si>
  <si>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</si>
  <si>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</si>
  <si>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</si>
  <si>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</si>
  <si>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</si>
  <si>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</si>
  <si>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</si>
  <si>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</si>
  <si>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</si>
  <si>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</si>
  <si>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</si>
  <si>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</si>
  <si>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</si>
  <si>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</si>
  <si>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</si>
  <si>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</si>
  <si>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</si>
  <si>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</si>
  <si>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</si>
  <si>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</si>
  <si>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</si>
  <si>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</si>
  <si>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</si>
  <si>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</si>
  <si>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</si>
  <si>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</si>
  <si>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</si>
  <si>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</si>
  <si>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</si>
  <si>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</si>
  <si>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</si>
  <si>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</si>
  <si>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</si>
  <si>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</si>
  <si>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</si>
  <si>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</si>
  <si>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</si>
  <si>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</si>
  <si>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</si>
  <si>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</si>
  <si>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</si>
  <si>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</si>
  <si>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</si>
  <si>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</si>
  <si>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</si>
  <si>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</si>
  <si>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</si>
  <si>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</si>
  <si>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</si>
  <si>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</si>
  <si>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</si>
  <si>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</si>
  <si>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</si>
  <si>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</si>
  <si>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</si>
  <si>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</si>
  <si>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</si>
  <si>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</si>
  <si>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</si>
  <si>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</si>
  <si>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</si>
  <si>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</si>
  <si>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</si>
  <si>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</si>
  <si>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</si>
  <si>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</si>
  <si>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</si>
  <si>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</si>
  <si>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</si>
  <si>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</si>
  <si>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</si>
  <si>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</si>
  <si>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</si>
  <si>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</si>
  <si>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</si>
  <si>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</si>
  <si>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</si>
  <si>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</si>
  <si>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</si>
  <si>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</si>
  <si>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</si>
  <si>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</si>
  <si>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</si>
  <si>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</si>
  <si>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</si>
  <si>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</si>
  <si>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</si>
  <si>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</si>
  <si>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</si>
  <si>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</si>
  <si>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</si>
  <si>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</si>
  <si>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</si>
  <si>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</si>
  <si>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</si>
  <si>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</si>
  <si>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</si>
  <si>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</si>
  <si>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</si>
  <si>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</si>
  <si>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</si>
  <si>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</si>
  <si>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</si>
  <si>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</si>
  <si>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</si>
  <si>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</si>
  <si>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</si>
  <si>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</si>
  <si>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</si>
  <si>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</si>
  <si>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</si>
  <si>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</si>
  <si>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</si>
  <si>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</si>
  <si>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</si>
  <si>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</si>
  <si>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</si>
  <si>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</si>
  <si>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</si>
  <si>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</si>
  <si>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</si>
  <si>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</si>
  <si>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</si>
  <si>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</si>
  <si>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</si>
  <si>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</si>
  <si>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</si>
  <si>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</si>
  <si>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</si>
  <si>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</si>
  <si>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</si>
  <si>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</si>
  <si>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</si>
  <si>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</si>
  <si>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</si>
  <si>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</si>
  <si>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</si>
  <si>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</si>
  <si>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</si>
  <si>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</si>
  <si>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</si>
  <si>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</si>
  <si>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</si>
  <si>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</si>
  <si>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</si>
  <si>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</si>
  <si>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</si>
  <si>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</si>
  <si>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</si>
  <si>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</si>
  <si>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</si>
  <si>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</si>
  <si>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</si>
  <si>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</si>
  <si>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</si>
  <si>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</si>
  <si>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</si>
  <si>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</si>
  <si>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</si>
  <si>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</si>
  <si>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</si>
  <si>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</si>
  <si>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</si>
  <si>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</si>
  <si>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</si>
  <si>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</si>
  <si>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</si>
  <si>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</si>
  <si>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</si>
  <si>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</si>
  <si>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</si>
  <si>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</si>
  <si>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</si>
  <si>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</si>
  <si>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</si>
  <si>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</si>
  <si>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</si>
  <si>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</si>
  <si>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</si>
  <si>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</si>
  <si>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</si>
  <si>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</si>
  <si>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</si>
  <si>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</si>
  <si>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</si>
  <si>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</si>
  <si>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</si>
  <si>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</si>
  <si>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</si>
  <si>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</si>
  <si>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</si>
  <si>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</si>
  <si>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</si>
  <si>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</si>
  <si>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</si>
  <si>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</si>
  <si>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</si>
  <si>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</si>
  <si>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</si>
  <si>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</si>
  <si>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</si>
  <si>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</si>
  <si>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</si>
  <si>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</si>
  <si>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</si>
  <si>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</si>
  <si>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</si>
  <si>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</si>
  <si>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</si>
  <si>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</si>
  <si>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</si>
  <si>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</si>
  <si>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</si>
  <si>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</si>
  <si>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</si>
  <si>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</si>
  <si>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</si>
  <si>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</si>
  <si>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</si>
  <si>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</si>
  <si>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</si>
  <si>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</si>
  <si>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</si>
  <si>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</si>
  <si>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</si>
  <si>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</si>
  <si>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</si>
  <si>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</si>
  <si>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</si>
  <si>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</si>
  <si>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</si>
  <si>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</si>
  <si>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</si>
  <si>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</si>
  <si>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</si>
  <si>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</si>
  <si>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</si>
  <si>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</si>
  <si>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</si>
  <si>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</si>
  <si>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</si>
  <si>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</si>
  <si>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</si>
  <si>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</si>
  <si>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</si>
  <si>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</si>
  <si>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</si>
  <si>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</si>
  <si>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</si>
  <si>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</si>
  <si>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</si>
  <si>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</si>
  <si>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</si>
  <si>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</si>
  <si>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</si>
  <si>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</si>
  <si>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</si>
  <si>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</si>
  <si>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</si>
  <si>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</si>
  <si>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</si>
  <si>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</si>
  <si>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</si>
  <si>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</si>
  <si>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</si>
  <si>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</si>
  <si>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</si>
  <si>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</si>
  <si>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</si>
  <si>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</si>
  <si>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</si>
  <si>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</si>
  <si>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</si>
  <si>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</si>
  <si>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</si>
  <si>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</si>
  <si>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</si>
  <si>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</si>
  <si>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</si>
  <si>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</si>
  <si>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</si>
  <si>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</si>
  <si>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</si>
  <si>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</si>
  <si>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</si>
  <si>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</si>
  <si>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</si>
  <si>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</si>
  <si>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</si>
  <si>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</si>
  <si>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</si>
  <si>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</si>
  <si>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</si>
  <si>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</si>
  <si>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</si>
  <si>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</si>
  <si>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</si>
  <si>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</si>
  <si>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</si>
  <si>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</si>
  <si>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</si>
  <si>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</si>
  <si>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</si>
  <si>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</si>
  <si>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</si>
  <si>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</si>
  <si>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</si>
  <si>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</si>
  <si>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</si>
  <si>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</si>
  <si>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</si>
  <si>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</si>
  <si>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</si>
  <si>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</si>
  <si>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</si>
  <si>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</si>
  <si>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</si>
  <si>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</si>
  <si>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</si>
  <si>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</si>
  <si>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</si>
  <si>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</si>
  <si>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</si>
  <si>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</si>
  <si>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</si>
  <si>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</si>
  <si>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</si>
  <si>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</si>
  <si>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</si>
  <si>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</si>
  <si>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</si>
  <si>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</si>
  <si>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</si>
  <si>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</si>
  <si>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</si>
  <si>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</si>
  <si>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</si>
  <si>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</si>
  <si>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</si>
  <si>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</si>
  <si>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</si>
  <si>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</si>
  <si>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</si>
  <si>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</si>
  <si>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</si>
  <si>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</si>
  <si>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</si>
  <si>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</si>
  <si>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</si>
  <si>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</si>
  <si>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</si>
  <si>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</si>
  <si>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</si>
  <si>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</si>
  <si>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</si>
  <si>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</si>
  <si>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</si>
  <si>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</si>
  <si>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</si>
  <si>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</si>
  <si>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</si>
  <si>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</si>
  <si>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</si>
  <si>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</si>
  <si>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</si>
  <si>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</si>
  <si>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</si>
  <si>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</si>
  <si>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</si>
  <si>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</si>
  <si>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</si>
  <si>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</si>
  <si>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</si>
  <si>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</si>
  <si>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</si>
  <si>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</si>
  <si>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</si>
  <si>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</si>
  <si>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</si>
  <si>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</si>
  <si>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</si>
  <si>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</si>
  <si>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</si>
  <si>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</si>
  <si>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</si>
  <si>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</si>
  <si>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</si>
  <si>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</si>
  <si>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</si>
  <si>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</si>
  <si>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</si>
  <si>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</si>
  <si>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</si>
  <si>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</si>
  <si>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</si>
  <si>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</si>
  <si>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</si>
  <si>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</si>
  <si>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</si>
  <si>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</si>
  <si>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</si>
  <si>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</si>
  <si>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</si>
  <si>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</si>
  <si>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</si>
  <si>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</si>
  <si>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</si>
  <si>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</si>
  <si>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</si>
  <si>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</si>
  <si>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</si>
  <si>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</si>
  <si>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</si>
  <si>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</si>
  <si>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</si>
  <si>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</si>
  <si>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</si>
  <si>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</si>
  <si>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</si>
  <si>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</si>
  <si>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</si>
  <si>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</si>
  <si>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</si>
  <si>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</si>
  <si>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</si>
  <si>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</si>
  <si>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</si>
  <si>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</si>
  <si>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</si>
  <si>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</si>
  <si>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</si>
  <si>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</si>
  <si>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</si>
  <si>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</si>
  <si>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</si>
  <si>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</si>
  <si>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</si>
  <si>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</si>
  <si>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</si>
  <si>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</si>
  <si>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</si>
  <si>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</si>
  <si>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</si>
  <si>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</si>
  <si>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</si>
  <si>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</si>
  <si>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</si>
  <si>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</si>
  <si>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</si>
  <si>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</si>
  <si>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</si>
  <si>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</si>
  <si>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</si>
  <si>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</si>
  <si>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</si>
  <si>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</si>
  <si>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</si>
  <si>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</si>
  <si>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</si>
  <si>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</si>
  <si>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</si>
  <si>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</si>
  <si>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</si>
  <si>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</si>
  <si>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</si>
  <si>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</si>
  <si>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</si>
  <si>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</si>
  <si>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</si>
  <si>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</si>
  <si>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</si>
  <si>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</si>
  <si>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</si>
  <si>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</si>
  <si>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</si>
  <si>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</si>
  <si>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</si>
  <si>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</si>
  <si>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</si>
  <si>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</si>
  <si>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</si>
  <si>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</si>
  <si>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</si>
  <si>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</si>
  <si>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</si>
  <si>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</si>
  <si>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</si>
  <si>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</si>
  <si>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</si>
  <si>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</si>
  <si>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</si>
  <si>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</si>
  <si>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</si>
  <si>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</si>
  <si>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</si>
  <si>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</si>
  <si>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</si>
  <si>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</si>
  <si>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</si>
  <si>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</si>
  <si>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</si>
  <si>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</si>
  <si>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</si>
  <si>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</si>
  <si>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</si>
  <si>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</si>
  <si>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</si>
  <si>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</si>
  <si>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</si>
  <si>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</si>
  <si>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</si>
  <si>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</si>
  <si>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</si>
  <si>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</si>
  <si>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</si>
  <si>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</si>
  <si>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</si>
  <si>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</si>
  <si>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</si>
  <si>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</si>
  <si>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</si>
  <si>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</si>
  <si>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</si>
  <si>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</si>
  <si>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</si>
  <si>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</si>
  <si>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</si>
  <si>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</si>
  <si>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</si>
  <si>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</si>
  <si>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</si>
  <si>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</si>
  <si>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</si>
  <si>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</si>
  <si>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</si>
  <si>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</si>
  <si>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</si>
  <si>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</si>
  <si>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</si>
  <si>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</si>
  <si>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</si>
  <si>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</si>
  <si>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</si>
  <si>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</si>
  <si>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</si>
  <si>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</si>
  <si>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</si>
  <si>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</si>
  <si>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</si>
  <si>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</si>
  <si>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</si>
  <si>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</si>
  <si>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</si>
  <si>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</si>
  <si>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</si>
  <si>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</si>
  <si>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</si>
  <si>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</si>
  <si>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</si>
  <si>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</si>
  <si>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</si>
  <si>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</si>
  <si>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</si>
  <si>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</si>
  <si>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</si>
  <si>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</si>
  <si>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</si>
  <si>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</si>
  <si>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</si>
  <si>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</si>
  <si>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</si>
  <si>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</si>
  <si>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</si>
  <si>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</si>
  <si>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</si>
  <si>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</si>
  <si>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</si>
  <si>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</si>
  <si>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</si>
  <si>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</si>
  <si>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</si>
  <si>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</si>
  <si>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</si>
  <si>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</si>
  <si>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</si>
  <si>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</si>
  <si>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</si>
  <si>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</si>
  <si>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</si>
  <si>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</si>
  <si>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</si>
  <si>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</si>
  <si>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</si>
  <si>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</si>
  <si>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</si>
  <si>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</si>
  <si>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</si>
  <si>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</si>
  <si>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</si>
  <si>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</si>
  <si>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</si>
  <si>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</si>
  <si>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</si>
  <si>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</si>
  <si>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</si>
  <si>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</si>
  <si>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</si>
  <si>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</si>
  <si>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</si>
  <si>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</si>
  <si>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</si>
  <si>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</si>
  <si>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</si>
  <si>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</si>
  <si>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</si>
  <si>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</si>
  <si>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</si>
  <si>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</si>
  <si>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</si>
  <si>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</si>
  <si>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</si>
  <si>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</si>
  <si>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</si>
  <si>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</si>
  <si>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</si>
  <si>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</si>
  <si>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</si>
  <si>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</si>
  <si>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</si>
  <si>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</si>
  <si>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</si>
  <si>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</si>
  <si>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</si>
  <si>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</si>
  <si>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</si>
  <si>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</si>
  <si>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</si>
  <si>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</si>
  <si>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</si>
  <si>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</si>
  <si>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</si>
  <si>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</si>
  <si>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</si>
  <si>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</si>
  <si>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</si>
  <si>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</si>
  <si>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</si>
  <si>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</si>
  <si>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</si>
  <si>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</si>
  <si>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</si>
  <si>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</si>
  <si>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</si>
  <si>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</si>
  <si>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</si>
  <si>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</si>
  <si>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</si>
  <si>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</si>
  <si>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</si>
  <si>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</si>
  <si>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</si>
  <si>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</si>
  <si>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</si>
  <si>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</si>
  <si>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</si>
  <si>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</si>
  <si>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</si>
  <si>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</si>
  <si>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</si>
  <si>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</si>
  <si>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</si>
  <si>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</si>
  <si>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</si>
  <si>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</si>
  <si>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</si>
  <si>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</si>
  <si>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</si>
  <si>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</si>
  <si>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</si>
  <si>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</si>
  <si>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</si>
  <si>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</si>
  <si>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</si>
  <si>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</si>
  <si>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</si>
  <si>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</si>
  <si>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</si>
  <si>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</si>
  <si>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</si>
  <si>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</si>
  <si>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</si>
  <si>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</si>
  <si>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</si>
  <si>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</si>
  <si>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</si>
  <si>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</si>
  <si>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</si>
  <si>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</si>
  <si>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</si>
  <si>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</si>
  <si>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</si>
  <si>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</si>
  <si>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</si>
  <si>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</si>
  <si>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</si>
  <si>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</si>
  <si>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</si>
  <si>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</si>
  <si>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</si>
  <si>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</si>
  <si>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</si>
  <si>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</si>
  <si>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</si>
  <si>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</si>
  <si>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</si>
  <si>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</si>
  <si>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</si>
  <si>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</si>
  <si>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</si>
  <si>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</si>
  <si>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</si>
  <si>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</si>
  <si>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</si>
  <si>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</si>
  <si>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</si>
  <si>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</si>
  <si>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</si>
  <si>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</si>
  <si>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</si>
  <si>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</si>
  <si>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</si>
  <si>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</si>
  <si>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</si>
  <si>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</si>
  <si>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</si>
  <si>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</si>
  <si>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</si>
  <si>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</si>
  <si>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</si>
  <si>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</si>
  <si>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</si>
  <si>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</si>
  <si>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</si>
  <si>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</si>
  <si>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</si>
  <si>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</si>
  <si>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</si>
  <si>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</si>
  <si>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</si>
  <si>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</si>
  <si>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</si>
  <si>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</si>
  <si>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</si>
  <si>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</si>
  <si>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</si>
  <si>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</si>
  <si>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</si>
  <si>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</si>
  <si>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</si>
  <si>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</si>
  <si>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</si>
  <si>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</si>
  <si>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</si>
  <si>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</si>
  <si>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</si>
  <si>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</si>
  <si>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</si>
  <si>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</si>
  <si>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</si>
  <si>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</si>
  <si>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</si>
  <si>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</si>
  <si>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</si>
  <si>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</si>
  <si>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</si>
  <si>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</si>
  <si>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</si>
  <si>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</si>
  <si>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</si>
  <si>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</si>
  <si>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</si>
  <si>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</si>
  <si>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</si>
  <si>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</si>
  <si>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</si>
  <si>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</si>
  <si>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</si>
  <si>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</si>
  <si>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</si>
  <si>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</si>
  <si>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</si>
  <si>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</si>
  <si>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</si>
  <si>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</si>
  <si>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</si>
  <si>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</si>
  <si>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</si>
  <si>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</si>
  <si>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</si>
  <si>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</si>
  <si>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</si>
  <si>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</si>
  <si>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</si>
  <si>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</si>
  <si>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</si>
  <si>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</si>
  <si>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</si>
  <si>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</si>
  <si>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</si>
  <si>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</si>
  <si>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</si>
  <si>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</si>
  <si>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</si>
  <si>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</si>
  <si>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</si>
  <si>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</si>
  <si>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</si>
  <si>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</si>
  <si>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</si>
  <si>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</si>
  <si>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</si>
  <si>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</si>
  <si>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</si>
  <si>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</si>
  <si>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</si>
  <si>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</si>
  <si>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</si>
  <si>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</si>
  <si>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</si>
  <si>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</si>
  <si>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</si>
  <si>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</si>
  <si>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</si>
  <si>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</si>
  <si>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</si>
  <si>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</si>
  <si>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</si>
  <si>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</si>
  <si>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</si>
  <si>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</si>
  <si>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</si>
  <si>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</si>
  <si>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</si>
  <si>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</si>
  <si>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</si>
  <si>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</si>
  <si>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</si>
  <si>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</si>
  <si>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</si>
  <si>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</si>
  <si>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</si>
  <si>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</si>
  <si>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</si>
  <si>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</si>
  <si>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</si>
  <si>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</si>
  <si>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</si>
  <si>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</si>
  <si>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</si>
  <si>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</si>
  <si>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</si>
  <si>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</si>
  <si>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</si>
  <si>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</si>
  <si>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</si>
  <si>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</si>
  <si>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</si>
  <si>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</si>
  <si>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</si>
  <si>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</si>
  <si>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</si>
  <si>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</si>
  <si>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</si>
  <si>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</si>
  <si>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</si>
  <si>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</si>
  <si>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</si>
  <si>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</si>
  <si>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</si>
  <si>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</si>
  <si>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</si>
  <si>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</si>
  <si>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</si>
  <si>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</si>
  <si>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</si>
  <si>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</si>
  <si>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</si>
  <si>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</si>
  <si>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</si>
  <si>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</si>
  <si>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</si>
  <si>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</si>
  <si>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</si>
  <si>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</si>
  <si>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</si>
  <si>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</si>
  <si>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</si>
  <si>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</si>
  <si>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</si>
  <si>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</si>
  <si>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</si>
  <si>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</si>
  <si>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</si>
  <si>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</si>
  <si>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</si>
  <si>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</si>
  <si>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</si>
  <si>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</si>
  <si>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</si>
  <si>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</si>
  <si>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</si>
  <si>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</si>
  <si>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</si>
  <si>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</si>
  <si>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</si>
  <si>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</si>
  <si>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</si>
  <si>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</si>
  <si>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</si>
  <si>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</si>
  <si>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</si>
  <si>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</si>
  <si>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</si>
  <si>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</si>
  <si>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</si>
  <si>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</si>
  <si>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</si>
  <si>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</si>
  <si>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</si>
  <si>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</si>
  <si>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</si>
  <si>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</si>
  <si>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</si>
  <si>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</si>
  <si>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</si>
  <si>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</si>
  <si>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</si>
  <si>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</si>
  <si>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</si>
  <si>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</si>
  <si>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</si>
  <si>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</si>
  <si>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</si>
  <si>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</si>
  <si>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</si>
  <si>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</si>
  <si>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</si>
  <si>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</si>
  <si>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</si>
  <si>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</si>
  <si>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</si>
  <si>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</si>
  <si>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</si>
  <si>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</si>
  <si>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</si>
  <si>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</si>
  <si>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</si>
  <si>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</si>
  <si>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</si>
  <si>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</si>
  <si>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</si>
  <si>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</si>
  <si>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</si>
  <si>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</si>
  <si>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</si>
  <si>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</si>
  <si>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</si>
  <si>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</si>
  <si>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</si>
  <si>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</si>
  <si>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</si>
  <si>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</si>
  <si>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</si>
  <si>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</si>
  <si>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</si>
  <si>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</si>
  <si>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</si>
  <si>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</si>
  <si>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</si>
  <si>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</si>
  <si>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</si>
  <si>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</si>
  <si>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</si>
  <si>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</si>
  <si>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</si>
  <si>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</si>
  <si>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</si>
  <si>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</si>
  <si>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</si>
  <si>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</si>
  <si>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</si>
  <si>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</si>
  <si>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</si>
  <si>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</si>
  <si>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</si>
  <si>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</si>
  <si>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</si>
  <si>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</si>
  <si>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</si>
  <si>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</si>
  <si>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</si>
  <si>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</si>
  <si>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</si>
  <si>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</si>
  <si>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</si>
  <si>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</si>
  <si>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</si>
  <si>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</si>
  <si>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</si>
  <si>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</si>
  <si>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</si>
  <si>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</si>
  <si>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</si>
  <si>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</si>
  <si>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</si>
  <si>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</si>
  <si>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</si>
  <si>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</si>
  <si>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</si>
  <si>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</si>
  <si>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</si>
  <si>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</si>
  <si>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</si>
  <si>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</si>
  <si>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</si>
  <si>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</si>
  <si>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</si>
  <si>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</si>
  <si>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</si>
  <si>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</si>
  <si>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</si>
  <si>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</si>
  <si>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</si>
  <si>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</si>
  <si>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</si>
  <si>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</si>
  <si>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</si>
  <si>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</si>
  <si>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</si>
  <si>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</si>
  <si>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</si>
  <si>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</si>
  <si>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</si>
  <si>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</si>
  <si>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</si>
  <si>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</si>
  <si>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</si>
  <si>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</si>
  <si>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</si>
  <si>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</si>
  <si>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</si>
  <si>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</si>
  <si>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</si>
  <si>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</si>
  <si>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</si>
  <si>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</si>
  <si>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</si>
  <si>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</si>
  <si>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</si>
  <si>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</si>
  <si>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</si>
  <si>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</si>
  <si>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</si>
  <si>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</si>
  <si>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</si>
  <si>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</si>
  <si>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</si>
  <si>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</si>
  <si>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</si>
  <si>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</si>
  <si>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</si>
  <si>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</si>
  <si>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</si>
  <si>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</si>
  <si>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</si>
  <si>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</si>
  <si>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</si>
  <si>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</si>
  <si>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</si>
  <si>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</si>
  <si>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</si>
  <si>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</si>
  <si>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</si>
  <si>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</si>
  <si>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</si>
  <si>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</si>
  <si>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</si>
  <si>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</si>
  <si>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</si>
  <si>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</si>
  <si>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</si>
  <si>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</si>
  <si>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</si>
  <si>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</si>
  <si>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</si>
  <si>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</si>
  <si>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</si>
  <si>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</si>
  <si>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</si>
  <si>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</si>
  <si>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</si>
  <si>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</si>
  <si>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</si>
  <si>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</si>
  <si>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</si>
  <si>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</si>
  <si>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</si>
  <si>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</si>
  <si>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</si>
  <si>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</si>
  <si>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</si>
  <si>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</si>
  <si>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</si>
  <si>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</si>
  <si>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</si>
  <si>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</si>
  <si>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</si>
  <si>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</si>
  <si>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</si>
  <si>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</si>
  <si>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</si>
  <si>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</si>
  <si>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</si>
  <si>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</si>
  <si>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</si>
  <si>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</si>
  <si>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</si>
  <si>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</si>
  <si>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</si>
  <si>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</si>
  <si>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</si>
  <si>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</si>
  <si>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</si>
  <si>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</si>
  <si>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</si>
  <si>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</si>
  <si>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</si>
  <si>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</si>
  <si>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</si>
  <si>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</si>
  <si>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</si>
  <si>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</si>
  <si>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</si>
  <si>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</si>
  <si>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</si>
  <si>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</si>
  <si>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</si>
  <si>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</si>
  <si>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</si>
  <si>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</si>
  <si>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</si>
  <si>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</si>
  <si>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</si>
  <si>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</si>
  <si>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</si>
  <si>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</si>
  <si>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</si>
  <si>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</si>
  <si>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</si>
  <si>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</si>
  <si>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</si>
  <si>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</si>
  <si>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</si>
  <si>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</si>
  <si>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</si>
  <si>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</si>
  <si>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</si>
  <si>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</si>
  <si>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</si>
  <si>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</si>
  <si>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</si>
  <si>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</si>
  <si>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</si>
  <si>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</si>
  <si>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</si>
  <si>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</si>
  <si>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</si>
  <si>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</si>
  <si>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</si>
  <si>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</si>
  <si>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</si>
  <si>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</si>
  <si>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</si>
  <si>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</si>
  <si>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</si>
  <si>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</si>
  <si>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</si>
  <si>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</si>
  <si>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</si>
  <si>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</si>
  <si>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</si>
  <si>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</si>
  <si>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</si>
  <si>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</si>
  <si>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</si>
  <si>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</si>
  <si>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</si>
  <si>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</si>
  <si>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</si>
  <si>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</si>
  <si>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</si>
  <si>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</si>
  <si>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</si>
  <si>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</si>
  <si>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</si>
  <si>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</si>
  <si>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</si>
  <si>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</si>
  <si>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</si>
  <si>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</si>
  <si>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</si>
  <si>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</si>
  <si>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</si>
  <si>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</si>
  <si>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</si>
  <si>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</si>
  <si>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</si>
  <si>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</si>
  <si>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</si>
  <si>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</si>
  <si>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</si>
  <si>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</si>
  <si>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</si>
  <si>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</si>
  <si>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</si>
  <si>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</si>
  <si>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</si>
  <si>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</si>
  <si>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</si>
  <si>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</si>
  <si>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</si>
  <si>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</si>
  <si>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</si>
  <si>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</si>
  <si>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</si>
  <si>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</si>
  <si>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</si>
  <si>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</si>
  <si>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</si>
  <si>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</si>
  <si>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</si>
  <si>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</si>
  <si>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</si>
  <si>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</si>
  <si>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</si>
  <si>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</si>
  <si>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</si>
  <si>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</si>
  <si>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</si>
  <si>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</si>
  <si>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</si>
  <si>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</si>
  <si>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</si>
  <si>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</si>
  <si>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</si>
  <si>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</si>
  <si>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</si>
  <si>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</si>
  <si>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</si>
  <si>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</si>
  <si>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</si>
  <si>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</si>
  <si>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</si>
  <si>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</si>
  <si>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</si>
  <si>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</si>
  <si>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</si>
  <si>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</si>
  <si>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</si>
  <si>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</si>
  <si>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</si>
  <si>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</si>
  <si>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</si>
  <si>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</si>
  <si>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</si>
  <si>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</si>
  <si>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</si>
  <si>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</si>
  <si>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</si>
  <si>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</si>
  <si>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</si>
  <si>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</si>
  <si>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</si>
  <si>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</si>
  <si>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</si>
  <si>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</si>
  <si>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</si>
  <si>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</si>
  <si>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</si>
  <si>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</si>
  <si>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</si>
  <si>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</si>
  <si>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</si>
  <si>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</si>
  <si>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</si>
  <si>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</si>
  <si>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</si>
  <si>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</si>
  <si>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</si>
  <si>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</si>
  <si>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</si>
  <si>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</si>
  <si>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</si>
  <si>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</si>
  <si>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</si>
  <si>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</si>
  <si>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</si>
  <si>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</si>
  <si>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</si>
  <si>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</si>
  <si>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</si>
  <si>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</si>
  <si>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</si>
  <si>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</si>
  <si>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</si>
  <si>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</si>
  <si>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</si>
  <si>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</si>
  <si>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</si>
  <si>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</si>
  <si>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</si>
  <si>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</si>
  <si>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</si>
  <si>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</si>
  <si>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</si>
  <si>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</si>
  <si>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</si>
  <si>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</si>
  <si>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</si>
  <si>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</si>
  <si>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</si>
  <si>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</si>
  <si>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</si>
  <si>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</si>
  <si>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</si>
  <si>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</si>
  <si>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</si>
  <si>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</si>
  <si>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</si>
  <si>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</si>
  <si>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</si>
  <si>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</si>
  <si>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</si>
  <si>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</si>
  <si>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</si>
  <si>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</si>
  <si>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</si>
  <si>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</si>
  <si>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</si>
  <si>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</si>
  <si>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</si>
  <si>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</si>
  <si>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</si>
  <si>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</si>
  <si>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</si>
  <si>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</si>
  <si>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</si>
  <si>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</si>
  <si>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</si>
  <si>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</si>
  <si>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</si>
  <si>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</si>
  <si>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</si>
  <si>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</si>
  <si>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</si>
  <si>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</si>
  <si>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</si>
  <si>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</si>
  <si>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</si>
  <si>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</si>
  <si>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</si>
  <si>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</si>
  <si>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</si>
  <si>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</si>
  <si>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</si>
  <si>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</si>
  <si>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</si>
  <si>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</si>
  <si>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</si>
  <si>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</si>
  <si>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</si>
  <si>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</si>
  <si>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</si>
  <si>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</si>
  <si>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</si>
  <si>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</si>
  <si>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</si>
  <si>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</si>
  <si>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</si>
  <si>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</si>
  <si>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</si>
  <si>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</si>
  <si>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</si>
  <si>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</si>
  <si>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</si>
  <si>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</si>
  <si>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</si>
  <si>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</si>
  <si>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</si>
  <si>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</si>
  <si>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</si>
  <si>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</si>
  <si>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</si>
  <si>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</si>
  <si>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</si>
  <si>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</si>
  <si>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</si>
  <si>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</si>
  <si>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</si>
  <si>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</si>
  <si>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</si>
  <si>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</si>
  <si>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</si>
  <si>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</si>
  <si>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</si>
  <si>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</si>
  <si>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</si>
  <si>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</si>
  <si>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</si>
  <si>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</si>
  <si>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</si>
  <si>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</si>
  <si>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</si>
  <si>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</si>
  <si>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</si>
  <si>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</si>
  <si>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</si>
  <si>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</si>
  <si>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</si>
  <si>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</si>
  <si>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</si>
  <si>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</si>
  <si>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</si>
  <si>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</si>
  <si>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</si>
  <si>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</si>
  <si>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</si>
  <si>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</si>
  <si>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</si>
  <si>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</si>
  <si>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</si>
  <si>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</si>
  <si>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</si>
  <si>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</si>
  <si>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</si>
  <si>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</si>
  <si>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</si>
  <si>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</si>
  <si>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</si>
  <si>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</si>
  <si>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</si>
  <si>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</si>
  <si>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</si>
  <si>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</si>
  <si>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</si>
  <si>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</si>
  <si>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</si>
  <si>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</si>
  <si>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</si>
  <si>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</si>
  <si>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</si>
  <si>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</si>
  <si>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</si>
  <si>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</si>
  <si>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</si>
  <si>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</si>
  <si>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</si>
  <si>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</si>
  <si>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</si>
  <si>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</si>
  <si>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</si>
  <si>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</si>
  <si>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</si>
  <si>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</si>
  <si>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</si>
  <si>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</si>
  <si>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</si>
  <si>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</si>
  <si>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</si>
  <si>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</si>
  <si>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</si>
  <si>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</si>
  <si>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</si>
  <si>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</si>
  <si>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</si>
  <si>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</si>
  <si>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</si>
  <si>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</si>
  <si>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</si>
  <si>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</si>
  <si>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</si>
  <si>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</si>
  <si>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</si>
  <si>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</si>
  <si>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</si>
  <si>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</si>
  <si>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</si>
  <si>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</si>
  <si>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</si>
  <si>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</si>
  <si>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</si>
  <si>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</si>
  <si>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</si>
  <si>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</si>
  <si>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</si>
  <si>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</si>
  <si>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</si>
  <si>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</si>
  <si>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</si>
  <si>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</si>
  <si>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</si>
  <si>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</si>
  <si>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</si>
  <si>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</si>
  <si>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</si>
  <si>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</si>
  <si>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</si>
  <si>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</si>
  <si>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</si>
  <si>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</si>
  <si>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</si>
  <si>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</si>
  <si>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</si>
  <si>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</si>
  <si>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</si>
  <si>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</si>
  <si>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</si>
  <si>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</si>
  <si>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</si>
  <si>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</si>
  <si>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</si>
  <si>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</si>
  <si>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</si>
  <si>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</si>
  <si>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</si>
  <si>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</si>
  <si>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</si>
  <si>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</si>
  <si>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</si>
  <si>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</si>
  <si>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</si>
  <si>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</si>
  <si>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</si>
  <si>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</si>
  <si>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</si>
  <si>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</si>
  <si>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</si>
  <si>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</si>
  <si>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</si>
  <si>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</si>
  <si>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</si>
  <si>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</si>
  <si>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</si>
  <si>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</si>
  <si>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</si>
  <si>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</si>
  <si>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</si>
  <si>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</si>
  <si>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</si>
  <si>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</si>
  <si>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</si>
  <si>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</si>
  <si>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</si>
  <si>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</si>
  <si>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</si>
  <si>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</si>
  <si>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</si>
  <si>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</si>
  <si>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</si>
  <si>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</si>
  <si>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</si>
  <si>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</si>
  <si>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</si>
  <si>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</si>
  <si>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</si>
  <si>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</si>
  <si>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</si>
  <si>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</si>
  <si>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</si>
  <si>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</si>
  <si>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</si>
  <si>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</si>
  <si>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</si>
  <si>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</si>
  <si>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</si>
  <si>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</si>
  <si>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</si>
  <si>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</si>
  <si>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</si>
  <si>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</si>
  <si>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</si>
  <si>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</si>
  <si>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</si>
  <si>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</si>
  <si>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</si>
  <si>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</si>
  <si>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</si>
  <si>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</si>
  <si>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</si>
  <si>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</si>
  <si>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</si>
  <si>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</si>
  <si>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</si>
  <si>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</si>
  <si>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</si>
  <si>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</si>
  <si>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</si>
  <si>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</si>
  <si>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</si>
  <si>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</si>
  <si>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</si>
  <si>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</si>
  <si>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</si>
  <si>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</si>
  <si>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</si>
  <si>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</si>
  <si>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</si>
  <si>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</si>
  <si>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</si>
  <si>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</si>
  <si>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</si>
  <si>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</si>
  <si>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</si>
  <si>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</si>
  <si>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</si>
  <si>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</si>
  <si>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</si>
  <si>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</si>
  <si>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</si>
  <si>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</si>
  <si>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</si>
  <si>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</si>
  <si>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</si>
  <si>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</si>
  <si>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</si>
  <si>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</si>
  <si>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</si>
  <si>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</si>
  <si>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</si>
  <si>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</si>
  <si>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</si>
  <si>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</si>
  <si>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</si>
  <si>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</si>
  <si>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</si>
  <si>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</si>
  <si>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</si>
  <si>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</si>
  <si>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</si>
  <si>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</si>
  <si>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</si>
  <si>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</si>
  <si>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</si>
  <si>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</si>
  <si>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</si>
  <si>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</si>
  <si>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</si>
  <si>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</si>
  <si>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</si>
  <si>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</si>
  <si>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</si>
  <si>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</si>
  <si>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</si>
  <si>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</si>
  <si>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</si>
  <si>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</si>
  <si>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</si>
  <si>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</si>
  <si>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</si>
  <si>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</si>
  <si>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</si>
  <si>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</si>
  <si>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</si>
  <si>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</si>
  <si>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</si>
  <si>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</si>
  <si>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</si>
  <si>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</si>
  <si>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</si>
  <si>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</si>
  <si>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</si>
  <si>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</si>
  <si>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</si>
  <si>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</si>
  <si>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</si>
  <si>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</si>
  <si>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</si>
  <si>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</si>
  <si>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</si>
  <si>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</si>
  <si>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</si>
  <si>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</si>
  <si>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</si>
  <si>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</si>
  <si>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</si>
  <si>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</si>
  <si>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</si>
  <si>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</si>
  <si>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</si>
  <si>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</si>
  <si>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</si>
  <si>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</si>
  <si>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</si>
  <si>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</si>
  <si>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</si>
  <si>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</si>
  <si>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</si>
  <si>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</si>
  <si>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</si>
  <si>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</si>
  <si>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</si>
  <si>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</si>
  <si>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</si>
  <si>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</si>
  <si>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</si>
  <si>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</si>
  <si>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</si>
  <si>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</si>
  <si>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</si>
  <si>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</si>
  <si>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</si>
  <si>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</si>
  <si>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</si>
  <si>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</si>
  <si>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</si>
  <si>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</si>
  <si>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</si>
  <si>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</si>
  <si>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</si>
  <si>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</si>
  <si>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</si>
  <si>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</si>
  <si>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</si>
  <si>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</si>
  <si>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</si>
  <si>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</si>
  <si>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</si>
  <si>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</si>
  <si>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</si>
  <si>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</si>
  <si>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</si>
  <si>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</si>
  <si>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</si>
  <si>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</si>
  <si>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</si>
  <si>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</si>
  <si>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</si>
  <si>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</si>
  <si>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</si>
  <si>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</si>
  <si>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</si>
  <si>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</si>
  <si>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</si>
  <si>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</si>
  <si>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</si>
  <si>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</si>
  <si>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</si>
  <si>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</si>
  <si>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</si>
  <si>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</si>
  <si>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</si>
  <si>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</si>
  <si>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</si>
  <si>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</si>
  <si>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</si>
  <si>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</si>
  <si>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</si>
  <si>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</si>
  <si>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</si>
  <si>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</si>
  <si>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</si>
  <si>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</si>
  <si>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</si>
  <si>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</si>
  <si>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</si>
  <si>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</si>
  <si>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</si>
  <si>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</si>
  <si>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</si>
  <si>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</si>
  <si>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</si>
  <si>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</si>
  <si>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</si>
  <si>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</si>
  <si>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</si>
  <si>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</si>
  <si>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</si>
  <si>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</si>
  <si>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</si>
  <si>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</si>
  <si>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</si>
  <si>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</si>
  <si>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</si>
  <si>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</si>
  <si>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</si>
  <si>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</si>
  <si>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</si>
  <si>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</si>
  <si>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</si>
  <si>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</si>
  <si>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</si>
  <si>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</si>
  <si>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</si>
  <si>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</si>
  <si>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</si>
  <si>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</si>
  <si>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</si>
  <si>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</si>
  <si>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</si>
  <si>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</si>
  <si>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</si>
  <si>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</si>
  <si>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</si>
  <si>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</si>
  <si>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</si>
  <si>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</si>
  <si>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</si>
  <si>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</si>
  <si>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</si>
  <si>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</si>
  <si>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</si>
  <si>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</si>
  <si>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</si>
  <si>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</si>
  <si>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</si>
  <si>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</si>
  <si>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</si>
  <si>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</si>
  <si>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</si>
  <si>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</si>
  <si>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</si>
  <si>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</si>
  <si>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</si>
  <si>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</si>
  <si>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</si>
  <si>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</si>
  <si>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</si>
  <si>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</si>
  <si>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</si>
  <si>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</si>
  <si>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</si>
  <si>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</si>
  <si>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</si>
  <si>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</si>
  <si>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</si>
  <si>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</si>
  <si>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</si>
  <si>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</si>
  <si>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</si>
  <si>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</si>
  <si>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</si>
  <si>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</si>
  <si>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</si>
  <si>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</si>
  <si>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</si>
  <si>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</si>
  <si>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</si>
  <si>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</si>
  <si>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</si>
  <si>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</si>
  <si>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</si>
  <si>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</si>
  <si>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</si>
  <si>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</si>
  <si>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</si>
  <si>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</si>
  <si>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</si>
  <si>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</si>
  <si>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</si>
  <si>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</si>
  <si>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</si>
  <si>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</si>
  <si>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</si>
  <si>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</si>
  <si>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</si>
  <si>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</si>
  <si>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</si>
  <si>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</si>
  <si>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</si>
  <si>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</si>
  <si>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</si>
  <si>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</si>
  <si>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</si>
  <si>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</si>
  <si>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</si>
  <si>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</si>
  <si>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</si>
  <si>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</si>
  <si>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</si>
  <si>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</si>
  <si>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</si>
  <si>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</si>
  <si>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</si>
  <si>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</si>
  <si>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</si>
  <si>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</si>
  <si>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</si>
  <si>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</si>
  <si>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</si>
  <si>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</si>
  <si>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</si>
  <si>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</si>
  <si>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</si>
  <si>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</si>
  <si>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</si>
  <si>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</si>
  <si>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</si>
  <si>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</si>
  <si>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</si>
  <si>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</si>
  <si>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</si>
  <si>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</si>
  <si>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</si>
  <si>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</si>
  <si>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</si>
  <si>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</si>
  <si>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</si>
  <si>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</si>
  <si>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</si>
  <si>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</si>
  <si>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</si>
  <si>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</si>
  <si>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</si>
  <si>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</si>
  <si>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</si>
  <si>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</si>
  <si>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</si>
  <si>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</si>
  <si>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</si>
  <si>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</si>
  <si>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</si>
  <si>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</si>
  <si>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</si>
  <si>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</si>
  <si>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</si>
  <si>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</si>
  <si>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</si>
  <si>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</si>
  <si>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</si>
  <si>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</si>
  <si>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</si>
  <si>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</si>
  <si>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</si>
  <si>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</si>
  <si>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</si>
  <si>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</si>
  <si>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</si>
  <si>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</si>
  <si>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</si>
  <si>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</si>
  <si>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</si>
  <si>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</si>
  <si>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</si>
  <si>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</si>
  <si>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</si>
  <si>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</si>
  <si>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</si>
  <si>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</si>
  <si>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</si>
  <si>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</si>
  <si>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</si>
  <si>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</si>
  <si>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</si>
  <si>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</si>
  <si>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</si>
  <si>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</si>
  <si>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</si>
  <si>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</si>
  <si>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</si>
  <si>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</si>
  <si>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</si>
  <si>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</si>
  <si>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</si>
  <si>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</si>
  <si>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</si>
  <si>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</si>
  <si>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</si>
  <si>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</si>
  <si>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</si>
  <si>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</si>
  <si>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</si>
  <si>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</si>
  <si>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</si>
  <si>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</si>
  <si>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</si>
  <si>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</si>
  <si>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</si>
  <si>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</si>
  <si>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</si>
  <si>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</si>
  <si>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</si>
  <si>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</si>
  <si>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</si>
  <si>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</si>
  <si>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</si>
  <si>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</si>
  <si>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</si>
  <si>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</si>
  <si>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</si>
  <si>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</si>
  <si>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</si>
  <si>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</si>
  <si>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</si>
  <si>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</si>
  <si>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</si>
  <si>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</si>
  <si>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</si>
  <si>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</si>
  <si>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</si>
  <si>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</si>
  <si>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</si>
  <si>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</si>
  <si>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</si>
  <si>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</si>
  <si>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</si>
  <si>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</si>
  <si>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</si>
  <si>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</si>
  <si>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</si>
  <si>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</si>
  <si>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</si>
  <si>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</si>
  <si>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</si>
  <si>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</si>
  <si>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</si>
  <si>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</si>
  <si>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</si>
  <si>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</si>
  <si>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</si>
  <si>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</si>
  <si>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</si>
  <si>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</si>
  <si>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</si>
  <si>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</si>
  <si>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</si>
  <si>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</si>
  <si>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</si>
  <si>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</si>
  <si>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</si>
  <si>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</si>
  <si>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</si>
  <si>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</si>
  <si>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</si>
  <si>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</si>
  <si>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</si>
  <si>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</si>
  <si>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</si>
  <si>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</si>
  <si>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</si>
  <si>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</si>
  <si>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</si>
  <si>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</si>
  <si>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</si>
  <si>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</si>
  <si>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</si>
  <si>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</si>
  <si>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</si>
  <si>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</si>
  <si>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</si>
  <si>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</si>
  <si>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</si>
  <si>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</si>
  <si>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</si>
  <si>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</si>
  <si>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</si>
  <si>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</si>
  <si>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</si>
  <si>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</si>
  <si>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</si>
  <si>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</si>
  <si>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</si>
  <si>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</si>
  <si>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</si>
  <si>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</si>
  <si>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</si>
  <si>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</si>
  <si>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</si>
  <si>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</si>
  <si>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</si>
  <si>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</si>
  <si>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</si>
  <si>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</si>
  <si>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</si>
  <si>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</si>
  <si>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</si>
  <si>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</si>
  <si>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</si>
  <si>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</si>
  <si>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</si>
  <si>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</si>
  <si>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</si>
  <si>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</si>
  <si>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</si>
  <si>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</si>
  <si>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</si>
  <si>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</si>
  <si>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</si>
  <si>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</si>
  <si>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</si>
  <si>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</si>
  <si>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</si>
  <si>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</si>
  <si>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</si>
  <si>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</si>
  <si>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</si>
  <si>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</si>
  <si>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</si>
  <si>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</si>
  <si>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</si>
  <si>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</si>
  <si>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</si>
  <si>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</si>
  <si>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</si>
  <si>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</si>
  <si>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</si>
  <si>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</si>
  <si>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</si>
  <si>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</si>
  <si>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</si>
  <si>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</si>
  <si>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</si>
  <si>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</si>
  <si>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</si>
  <si>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</si>
  <si>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</si>
  <si>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</si>
  <si>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</si>
  <si>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</si>
  <si>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</si>
  <si>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</si>
  <si>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</si>
  <si>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</si>
  <si>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</si>
  <si>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</si>
  <si>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</si>
  <si>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</si>
  <si>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</si>
  <si>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</si>
  <si>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</si>
  <si>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</si>
  <si>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</si>
  <si>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</si>
  <si>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</si>
  <si>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</si>
  <si>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</si>
  <si>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</si>
  <si>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</si>
  <si>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</si>
  <si>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</si>
  <si>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</si>
  <si>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</si>
  <si>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</si>
  <si>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</si>
  <si>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</si>
  <si>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</si>
  <si>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</si>
  <si>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</si>
  <si>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</si>
  <si>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</si>
  <si>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</si>
  <si>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</si>
  <si>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</si>
  <si>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</si>
  <si>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</si>
  <si>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</si>
  <si>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</si>
  <si>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</si>
  <si>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</si>
  <si>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</si>
  <si>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</si>
  <si>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</si>
  <si>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</si>
  <si>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</si>
  <si>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</si>
  <si>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</si>
  <si>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</si>
  <si>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</si>
  <si>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</si>
  <si>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</si>
  <si>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</si>
  <si>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</si>
  <si>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</si>
  <si>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</si>
  <si>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</si>
  <si>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</si>
  <si>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</si>
  <si>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</si>
  <si>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</si>
  <si>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</si>
  <si>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</si>
  <si>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</si>
  <si>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</si>
  <si>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</si>
  <si>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</si>
  <si>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</si>
  <si>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</si>
  <si>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</si>
  <si>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</si>
  <si>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</si>
  <si>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</si>
  <si>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</si>
  <si>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</si>
  <si>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</si>
  <si>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</si>
  <si>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</si>
  <si>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</si>
  <si>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</si>
  <si>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</si>
  <si>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</si>
  <si>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</si>
  <si>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</si>
  <si>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</si>
  <si>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</si>
  <si>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</si>
  <si>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</si>
  <si>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</si>
  <si>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</si>
  <si>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</si>
  <si>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</si>
  <si>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</si>
  <si>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</si>
  <si>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</si>
  <si>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</si>
  <si>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</si>
  <si>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</si>
  <si>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</si>
  <si>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</si>
  <si>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</si>
  <si>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</si>
  <si>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</si>
  <si>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</si>
  <si>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</si>
  <si>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</si>
  <si>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</si>
  <si>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</si>
  <si>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</si>
  <si>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</si>
  <si>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</si>
  <si>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</si>
  <si>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</si>
  <si>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</si>
  <si>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</si>
  <si>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</si>
  <si>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</si>
  <si>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</si>
  <si>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</si>
  <si>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</si>
  <si>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</si>
  <si>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</si>
  <si>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</si>
  <si>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</si>
  <si>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</si>
  <si>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</si>
  <si>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</si>
  <si>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</si>
  <si>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</si>
  <si>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</si>
  <si>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</si>
  <si>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</si>
  <si>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</si>
  <si>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</si>
  <si>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</si>
  <si>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</si>
  <si>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</si>
  <si>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</si>
  <si>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</si>
  <si>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</si>
  <si>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</si>
  <si>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</si>
  <si>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</si>
  <si>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</si>
  <si>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</si>
  <si>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</si>
  <si>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</si>
  <si>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</si>
  <si>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</si>
  <si>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</si>
  <si>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</si>
  <si>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</si>
  <si>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</si>
  <si>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</si>
  <si>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</si>
  <si>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</si>
  <si>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</si>
  <si>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</si>
  <si>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</si>
  <si>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</si>
  <si>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</si>
  <si>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</si>
  <si>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</si>
  <si>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</si>
  <si>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</si>
  <si>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</si>
  <si>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</si>
  <si>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</si>
  <si>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</si>
  <si>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</si>
  <si>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</si>
  <si>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</si>
  <si>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</si>
  <si>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</si>
  <si>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</si>
  <si>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</si>
  <si>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</si>
  <si>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</si>
  <si>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</si>
  <si>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</si>
  <si>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</si>
  <si>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</si>
  <si>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</si>
  <si>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</si>
  <si>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</si>
  <si>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</si>
  <si>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</si>
  <si>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</si>
  <si>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</si>
  <si>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</si>
  <si>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</si>
  <si>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</si>
  <si>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</si>
  <si>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</si>
  <si>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</si>
  <si>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</si>
  <si>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</si>
  <si>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</si>
  <si>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</si>
  <si>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</si>
  <si>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</si>
  <si>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</si>
  <si>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</si>
  <si>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</si>
  <si>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</si>
  <si>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</si>
  <si>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</si>
  <si>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</si>
  <si>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</si>
  <si>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</si>
  <si>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</si>
  <si>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</si>
  <si>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</si>
  <si>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</si>
  <si>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</si>
  <si>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</si>
  <si>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</si>
  <si>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</si>
  <si>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</si>
  <si>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</si>
  <si>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</si>
  <si>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</si>
  <si>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</si>
  <si>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</si>
  <si>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</si>
  <si>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</si>
  <si>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</si>
  <si>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</si>
  <si>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</si>
  <si>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</si>
  <si>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</si>
  <si>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</si>
  <si>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</si>
  <si>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</si>
  <si>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</si>
  <si>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</si>
  <si>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</si>
  <si>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</si>
  <si>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</si>
  <si>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</si>
  <si>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</si>
  <si>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</si>
  <si>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</si>
  <si>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</si>
  <si>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</si>
  <si>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</si>
  <si>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</si>
  <si>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</si>
  <si>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</si>
  <si>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</si>
  <si>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</si>
  <si>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</si>
  <si>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</si>
  <si>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</si>
  <si>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</si>
  <si>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</si>
  <si>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</si>
  <si>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</si>
  <si>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</si>
  <si>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</si>
  <si>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</si>
  <si>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</si>
  <si>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</si>
  <si>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</si>
  <si>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</si>
  <si>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</si>
  <si>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</si>
  <si>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</si>
  <si>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</si>
  <si>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</si>
  <si>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</si>
  <si>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</si>
  <si>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</si>
  <si>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</si>
  <si>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</si>
  <si>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</si>
  <si>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</si>
  <si>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</si>
  <si>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</si>
  <si>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</si>
  <si>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</si>
  <si>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</si>
  <si>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</si>
  <si>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</si>
  <si>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</si>
  <si>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</si>
  <si>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</si>
  <si>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</si>
  <si>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</si>
  <si>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</si>
  <si>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</si>
  <si>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</si>
  <si>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</si>
  <si>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</si>
  <si>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</si>
  <si>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</si>
  <si>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</si>
  <si>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</si>
  <si>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</si>
  <si>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</si>
  <si>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</si>
  <si>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</si>
  <si>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</si>
  <si>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</si>
  <si>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</si>
  <si>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</si>
  <si>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</si>
  <si>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</si>
  <si>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</si>
  <si>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</si>
  <si>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</si>
  <si>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</si>
  <si>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</si>
  <si>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</si>
  <si>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</si>
  <si>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</si>
  <si>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</si>
  <si>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</si>
  <si>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</si>
  <si>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</si>
  <si>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</si>
  <si>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</si>
  <si>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</si>
  <si>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</si>
  <si>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</si>
  <si>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</si>
  <si>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</si>
  <si>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</si>
  <si>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</si>
  <si>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</si>
  <si>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</si>
  <si>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</si>
  <si>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</si>
  <si>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</si>
  <si>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</si>
  <si>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</si>
  <si>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</si>
  <si>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</si>
  <si>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</si>
  <si>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</si>
  <si>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</si>
  <si>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</si>
  <si>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</si>
  <si>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</si>
  <si>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</si>
  <si>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</si>
  <si>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</si>
  <si>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</si>
  <si>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</si>
  <si>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</si>
  <si>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</si>
  <si>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</si>
  <si>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</si>
  <si>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</si>
  <si>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</si>
  <si>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</si>
  <si>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</si>
  <si>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</si>
  <si>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</si>
  <si>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</si>
  <si>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</si>
  <si>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</si>
  <si>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</si>
  <si>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</si>
  <si>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</si>
  <si>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</si>
  <si>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</si>
  <si>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</si>
  <si>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</si>
  <si>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</si>
  <si>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</si>
  <si>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</si>
  <si>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</si>
  <si>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</si>
  <si>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</si>
  <si>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</si>
  <si>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</si>
  <si>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</si>
  <si>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</si>
  <si>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</si>
  <si>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</si>
  <si>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</si>
  <si>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</si>
  <si>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</si>
  <si>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</si>
  <si>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</si>
  <si>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</si>
  <si>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</si>
  <si>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</si>
  <si>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</si>
  <si>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</si>
  <si>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</si>
  <si>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</si>
  <si>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</si>
  <si>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</si>
  <si>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</si>
  <si>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</si>
  <si>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</si>
  <si>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</si>
  <si>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</si>
  <si>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</si>
  <si>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</si>
  <si>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</si>
  <si>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</si>
  <si>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</si>
  <si>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</si>
  <si>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</si>
  <si>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</si>
  <si>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</si>
  <si>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</si>
  <si>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</si>
  <si>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</si>
  <si>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</si>
  <si>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</si>
  <si>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</si>
  <si>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</si>
  <si>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</si>
  <si>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</si>
  <si>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</si>
  <si>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</si>
  <si>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</si>
  <si>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</si>
  <si>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</si>
  <si>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</si>
  <si>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</si>
  <si>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</si>
  <si>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</si>
  <si>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</si>
  <si>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</si>
  <si>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</si>
  <si>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</si>
  <si>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</si>
  <si>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</si>
  <si>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</si>
  <si>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</si>
  <si>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</si>
  <si>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</si>
  <si>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</si>
  <si>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</si>
  <si>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</si>
  <si>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</si>
  <si>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</si>
  <si>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</si>
  <si>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</si>
  <si>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</si>
  <si>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</si>
  <si>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</si>
  <si>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</si>
  <si>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</si>
  <si>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</si>
  <si>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</si>
  <si>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</si>
  <si>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</si>
  <si>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</si>
  <si>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</si>
  <si>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</si>
  <si>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</si>
  <si>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</si>
  <si>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</si>
  <si>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</si>
  <si>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</si>
  <si>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</si>
  <si>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</si>
  <si>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</si>
  <si>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</si>
  <si>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</si>
  <si>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</si>
  <si>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</si>
  <si>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</si>
  <si>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</si>
  <si>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</si>
  <si>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</si>
  <si>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</si>
  <si>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</si>
  <si>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</si>
  <si>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</si>
  <si>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</si>
  <si>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</si>
  <si>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</si>
  <si>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</si>
  <si>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</si>
  <si>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</si>
  <si>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</si>
  <si>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</si>
  <si>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</si>
  <si>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</si>
  <si>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</si>
  <si>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</si>
  <si>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</si>
  <si>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</si>
  <si>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</si>
  <si>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</si>
  <si>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</si>
  <si>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</si>
  <si>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</si>
  <si>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</si>
  <si>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</si>
  <si>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</si>
  <si>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</si>
  <si>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</si>
  <si>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</si>
  <si>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</si>
  <si>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</si>
  <si>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</si>
  <si>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</si>
  <si>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</si>
  <si>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</si>
  <si>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</si>
  <si>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</si>
  <si>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</si>
  <si>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</si>
  <si>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</si>
  <si>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</si>
  <si>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</si>
  <si>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</si>
  <si>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</si>
  <si>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</si>
  <si>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</si>
  <si>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</si>
  <si>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</si>
  <si>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</si>
  <si>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</si>
  <si>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</si>
  <si>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</si>
  <si>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</si>
  <si>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</si>
  <si>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</si>
  <si>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</si>
  <si>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</si>
  <si>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</si>
  <si>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</si>
  <si>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</si>
  <si>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</si>
  <si>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</si>
  <si>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</si>
  <si>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</si>
  <si>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</si>
  <si>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</si>
  <si>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</si>
  <si>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</si>
  <si>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</si>
  <si>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</si>
  <si>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</si>
  <si>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</si>
  <si>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</si>
  <si>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</si>
  <si>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</si>
  <si>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</si>
  <si>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</si>
  <si>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</si>
  <si>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</si>
  <si>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</si>
  <si>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</si>
  <si>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</si>
  <si>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</si>
  <si>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</si>
  <si>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</si>
  <si>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</si>
  <si>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</si>
  <si>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</si>
  <si>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</si>
  <si>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</si>
  <si>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</si>
  <si>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</si>
  <si>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</si>
  <si>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</si>
  <si>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</si>
  <si>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</si>
  <si>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</si>
  <si>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</si>
  <si>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</si>
  <si>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</si>
  <si>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</si>
  <si>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</si>
  <si>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</si>
  <si>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</si>
  <si>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</si>
  <si>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</si>
  <si>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</si>
  <si>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</si>
  <si>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</si>
  <si>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</si>
  <si>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</si>
  <si>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</si>
  <si>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</si>
  <si>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</si>
  <si>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</si>
  <si>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</si>
  <si>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</si>
  <si>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</si>
  <si>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</si>
  <si>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</si>
  <si>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</si>
  <si>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</si>
  <si>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</si>
  <si>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</si>
  <si>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</si>
  <si>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</si>
  <si>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</si>
  <si>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</si>
  <si>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</si>
  <si>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</si>
  <si>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</si>
  <si>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</si>
  <si>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</si>
  <si>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</si>
  <si>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</si>
  <si>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</si>
  <si>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</si>
  <si>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</si>
  <si>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</si>
  <si>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</si>
  <si>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</si>
  <si>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</si>
  <si>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</si>
  <si>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</si>
  <si>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</si>
  <si>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</si>
  <si>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</si>
  <si>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</si>
  <si>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</si>
  <si>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</si>
  <si>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</si>
  <si>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</si>
  <si>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</si>
  <si>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</si>
  <si>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</si>
  <si>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</si>
  <si>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</si>
  <si>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</si>
  <si>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</si>
  <si>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</si>
  <si>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</si>
  <si>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</si>
  <si>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</si>
  <si>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</si>
  <si>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</si>
  <si>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</si>
  <si>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</si>
  <si>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</si>
  <si>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</si>
  <si>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</si>
  <si>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</si>
  <si>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</si>
  <si>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</si>
  <si>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</si>
  <si>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</si>
  <si>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</si>
  <si>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</si>
  <si>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</si>
  <si>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</si>
  <si>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</si>
  <si>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</si>
  <si>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</si>
  <si>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</si>
  <si>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</si>
  <si>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</si>
  <si>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</si>
  <si>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</si>
  <si>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</si>
  <si>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</si>
  <si>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</si>
  <si>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</si>
  <si>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</si>
  <si>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</si>
  <si>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</si>
  <si>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</si>
  <si>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</si>
  <si>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</si>
  <si>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</si>
  <si>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</si>
  <si>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</si>
  <si>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</si>
  <si>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</si>
  <si>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</si>
  <si>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</si>
  <si>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</si>
  <si>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</si>
  <si>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</si>
  <si>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</si>
  <si>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</si>
  <si>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</si>
  <si>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</si>
  <si>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</si>
  <si>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</si>
  <si>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</si>
  <si>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</si>
  <si>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</si>
  <si>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</si>
  <si>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</si>
  <si>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</si>
  <si>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</si>
  <si>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</si>
  <si>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</si>
  <si>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</si>
  <si>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</si>
  <si>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</si>
  <si>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</si>
  <si>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</si>
  <si>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</si>
  <si>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</si>
  <si>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</si>
  <si>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</si>
  <si>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</si>
  <si>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</si>
  <si>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</si>
  <si>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</si>
  <si>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</si>
  <si>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</si>
  <si>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</si>
  <si>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</si>
  <si>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</si>
  <si>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</si>
  <si>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</si>
  <si>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</si>
  <si>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</si>
  <si>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</si>
  <si>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</si>
  <si>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</si>
  <si>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</si>
  <si>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</si>
  <si>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</si>
  <si>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</si>
  <si>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</si>
  <si>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</si>
  <si>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</si>
  <si>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</si>
  <si>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</si>
  <si>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</si>
  <si>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</si>
  <si>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</si>
  <si>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</si>
  <si>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</si>
  <si>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</si>
  <si>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</si>
  <si>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</si>
  <si>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</si>
  <si>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</si>
  <si>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</si>
  <si>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</si>
  <si>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</si>
  <si>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</si>
  <si>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</si>
  <si>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</si>
  <si>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</si>
  <si>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</si>
  <si>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</si>
  <si>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</si>
  <si>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</si>
  <si>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</si>
  <si>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</si>
  <si>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</si>
  <si>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</si>
  <si>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</si>
  <si>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</si>
  <si>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</si>
  <si>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</si>
  <si>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</si>
  <si>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</si>
  <si>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</si>
  <si>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</si>
  <si>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</si>
  <si>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</si>
  <si>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</si>
  <si>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</si>
  <si>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</si>
  <si>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</si>
  <si>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</si>
  <si>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</si>
  <si>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</si>
  <si>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</si>
  <si>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</si>
  <si>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</si>
  <si>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</si>
  <si>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</si>
  <si>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</si>
  <si>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</si>
  <si>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</si>
  <si>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</si>
  <si>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</si>
  <si>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</si>
  <si>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</si>
  <si>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</si>
  <si>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</si>
  <si>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</si>
  <si>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</si>
  <si>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</si>
  <si>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</si>
  <si>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</si>
  <si>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</si>
  <si>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</si>
  <si>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</si>
  <si>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</si>
  <si>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</si>
  <si>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</si>
  <si>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</si>
  <si>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</si>
  <si>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</si>
  <si>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</si>
  <si>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</si>
  <si>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</si>
  <si>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</si>
  <si>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</si>
  <si>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</si>
  <si>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</si>
  <si>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</si>
  <si>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</si>
  <si>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</si>
  <si>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</si>
  <si>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</si>
  <si>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</si>
  <si>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</si>
  <si>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</si>
  <si>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</si>
  <si>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</si>
  <si>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</si>
  <si>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</si>
  <si>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</si>
  <si>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</si>
  <si>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</si>
  <si>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</si>
  <si>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</si>
  <si>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</si>
  <si>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</si>
  <si>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</si>
  <si>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</si>
  <si>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</si>
  <si>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</si>
  <si>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</si>
  <si>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</si>
  <si>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</si>
  <si>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</si>
  <si>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</si>
  <si>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</si>
  <si>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</si>
  <si>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</si>
  <si>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</si>
  <si>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</si>
  <si>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</si>
  <si>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</si>
  <si>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</si>
  <si>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</si>
  <si>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</si>
  <si>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</si>
  <si>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</si>
  <si>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</si>
  <si>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</si>
  <si>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</si>
  <si>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</si>
  <si>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</si>
  <si>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</si>
  <si>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</si>
  <si>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</si>
  <si>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</si>
  <si>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</si>
  <si>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</si>
  <si>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</si>
  <si>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</si>
  <si>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</si>
  <si>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</si>
  <si>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</si>
  <si>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</si>
  <si>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</si>
  <si>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</si>
  <si>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</si>
  <si>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</si>
  <si>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</si>
  <si>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</si>
  <si>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</si>
  <si>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</si>
  <si>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</si>
  <si>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</si>
  <si>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</si>
  <si>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</si>
  <si>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</si>
  <si>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</si>
  <si>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</si>
  <si>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</si>
  <si>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</si>
  <si>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</si>
  <si>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</si>
  <si>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</si>
  <si>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</si>
  <si>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</si>
  <si>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</si>
  <si>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</si>
  <si>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</si>
  <si>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</si>
  <si>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</si>
  <si>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</si>
  <si>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</si>
  <si>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</si>
  <si>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</si>
  <si>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</si>
  <si>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</si>
  <si>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</si>
  <si>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</si>
  <si>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</si>
  <si>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</si>
  <si>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</si>
  <si>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</si>
  <si>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</si>
  <si>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</si>
  <si>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</si>
  <si>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</si>
  <si>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</si>
  <si>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</si>
  <si>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</si>
  <si>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</si>
  <si>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</si>
  <si>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</si>
  <si>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</si>
  <si>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</si>
  <si>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</si>
  <si>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</si>
  <si>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</si>
  <si>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</si>
  <si>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</si>
  <si>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</si>
  <si>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</si>
  <si>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</si>
  <si>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</si>
  <si>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</si>
  <si>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</si>
  <si>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</si>
  <si>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</si>
  <si>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</si>
  <si>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</si>
  <si>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</si>
  <si>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</si>
  <si>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</si>
  <si>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</si>
  <si>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</si>
  <si>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</si>
  <si>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</si>
  <si>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</si>
  <si>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</si>
  <si>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</si>
  <si>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</si>
  <si>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</si>
  <si>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</si>
  <si>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</si>
  <si>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</si>
  <si>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</si>
  <si>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</si>
  <si>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</si>
  <si>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</si>
  <si>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</si>
  <si>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</si>
  <si>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</si>
  <si>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</si>
  <si>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</si>
  <si>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</si>
  <si>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</si>
  <si>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</si>
  <si>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</si>
  <si>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</si>
  <si>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</si>
  <si>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</si>
  <si>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</si>
  <si>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</si>
  <si>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</si>
  <si>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</si>
  <si>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</si>
  <si>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</si>
  <si>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</si>
  <si>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</si>
  <si>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</si>
  <si>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</si>
  <si>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</si>
  <si>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</si>
  <si>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</si>
  <si>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</si>
  <si>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</si>
  <si>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</si>
  <si>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</si>
  <si>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</si>
  <si>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</si>
  <si>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</si>
  <si>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</si>
  <si>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</si>
  <si>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</si>
  <si>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</si>
  <si>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</si>
  <si>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</si>
  <si>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</si>
  <si>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</si>
  <si>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</si>
  <si>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</si>
  <si>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</si>
  <si>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</si>
  <si>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</si>
  <si>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</si>
  <si>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</si>
  <si>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</si>
  <si>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</si>
  <si>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</si>
  <si>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</si>
  <si>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</si>
  <si>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</si>
  <si>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</si>
  <si>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</si>
  <si>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</si>
  <si>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</si>
  <si>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</si>
  <si>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</si>
  <si>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</si>
  <si>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</si>
  <si>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</si>
  <si>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</si>
  <si>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</si>
  <si>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</si>
  <si>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</si>
  <si>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</si>
  <si>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</si>
  <si>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</si>
  <si>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</si>
  <si>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</si>
  <si>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</si>
  <si>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</si>
  <si>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</si>
  <si>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</si>
  <si>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</si>
  <si>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</si>
  <si>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</si>
  <si>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</si>
  <si>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</si>
  <si>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</si>
  <si>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</si>
  <si>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</si>
  <si>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</si>
  <si>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</si>
  <si>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</si>
  <si>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</si>
  <si>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</si>
  <si>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</si>
  <si>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</si>
  <si>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</si>
  <si>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</si>
  <si>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</si>
  <si>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</si>
  <si>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</si>
  <si>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</si>
  <si>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</si>
  <si>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</si>
  <si>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</si>
  <si>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</si>
  <si>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</si>
  <si>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</si>
  <si>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</si>
  <si>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</si>
  <si>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</si>
  <si>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</si>
  <si>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</si>
  <si>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</si>
  <si>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</si>
  <si>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</si>
  <si>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</si>
  <si>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</si>
  <si>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</si>
  <si>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</si>
  <si>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</si>
  <si>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</si>
  <si>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</si>
  <si>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</si>
  <si>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</si>
  <si>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</si>
  <si>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</si>
  <si>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</si>
  <si>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</si>
  <si>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</si>
  <si>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</si>
  <si>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</si>
  <si>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</si>
  <si>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</si>
  <si>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</si>
  <si>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</si>
  <si>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</si>
  <si>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</si>
  <si>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</si>
  <si>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</si>
  <si>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</si>
  <si>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</si>
  <si>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</si>
  <si>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</si>
  <si>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</si>
  <si>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</si>
  <si>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</si>
  <si>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</si>
  <si>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</si>
  <si>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</si>
  <si>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</si>
  <si>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</si>
  <si>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</si>
  <si>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</si>
  <si>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</si>
  <si>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</si>
  <si>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</si>
  <si>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</si>
  <si>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</si>
  <si>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</si>
  <si>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</si>
  <si>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</si>
  <si>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</si>
  <si>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</si>
  <si>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</si>
  <si>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</si>
  <si>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</si>
  <si>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</si>
  <si>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</si>
  <si>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</si>
  <si>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</si>
  <si>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</si>
  <si>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</si>
  <si>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</si>
  <si>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</si>
  <si>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</si>
  <si>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</si>
  <si>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</si>
  <si>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</si>
  <si>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</si>
  <si>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</si>
  <si>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</si>
  <si>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</si>
  <si>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</si>
  <si>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</si>
  <si>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</si>
  <si>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</si>
  <si>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</si>
  <si>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</si>
  <si>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</si>
  <si>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</si>
  <si>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</si>
  <si>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</si>
  <si>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</si>
  <si>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</si>
  <si>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</si>
  <si>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</si>
  <si>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</si>
  <si>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</si>
  <si>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</si>
  <si>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</si>
  <si>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</si>
  <si>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</si>
  <si>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</si>
  <si>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</si>
  <si>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</si>
  <si>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</si>
  <si>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</si>
  <si>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</si>
  <si>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</si>
  <si>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</si>
  <si>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</si>
  <si>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</si>
  <si>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</si>
  <si>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</si>
  <si>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</si>
  <si>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</si>
  <si>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</si>
  <si>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</si>
  <si>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</si>
  <si>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</si>
  <si>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</si>
  <si>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</si>
  <si>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</si>
  <si>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</si>
  <si>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</si>
  <si>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</si>
  <si>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</si>
  <si>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</si>
  <si>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</si>
  <si>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</si>
  <si>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</si>
  <si>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</si>
  <si>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</si>
  <si>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</si>
  <si>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</si>
  <si>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</si>
  <si>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</si>
  <si>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</si>
  <si>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</si>
  <si>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</si>
  <si>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</si>
  <si>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</si>
  <si>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</si>
  <si>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</si>
  <si>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</si>
  <si>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</si>
  <si>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</si>
  <si>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</si>
  <si>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</si>
  <si>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</si>
  <si>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</si>
  <si>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</si>
  <si>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</si>
  <si>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</si>
  <si>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</si>
  <si>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</si>
  <si>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</si>
  <si>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</si>
  <si>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</si>
  <si>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</si>
  <si>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</si>
  <si>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</si>
  <si>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</si>
  <si>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</si>
  <si>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</si>
  <si>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</si>
  <si>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</si>
  <si>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</si>
  <si>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</si>
  <si>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</si>
  <si>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</si>
  <si>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</si>
  <si>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</si>
  <si>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</si>
  <si>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</si>
  <si>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</si>
  <si>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</si>
  <si>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</si>
  <si>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</si>
  <si>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</si>
  <si>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</si>
  <si>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</si>
  <si>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</si>
  <si>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</si>
  <si>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</si>
  <si>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</si>
  <si>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</si>
  <si>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</si>
  <si>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</si>
  <si>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</si>
  <si>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</si>
  <si>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</si>
  <si>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</si>
  <si>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</si>
  <si>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</si>
  <si>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</si>
  <si>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</si>
  <si>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</si>
  <si>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</si>
  <si>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</si>
  <si>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</si>
  <si>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</si>
  <si>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</si>
  <si>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</si>
  <si>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</si>
  <si>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</si>
  <si>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</si>
  <si>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</si>
  <si>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</si>
  <si>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</si>
  <si>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</si>
  <si>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</si>
  <si>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</si>
  <si>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</si>
  <si>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</si>
  <si>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</si>
  <si>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</si>
  <si>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</si>
  <si>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</si>
  <si>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</si>
  <si>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</si>
  <si>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</si>
  <si>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</si>
  <si>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</si>
  <si>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</si>
  <si>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</si>
  <si>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</si>
  <si>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</si>
  <si>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</si>
  <si>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</si>
  <si>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</si>
  <si>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</si>
  <si>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</si>
  <si>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</si>
  <si>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</si>
  <si>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</si>
  <si>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</si>
  <si>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</si>
  <si>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</si>
  <si>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</si>
  <si>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</si>
  <si>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</si>
  <si>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</si>
  <si>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</si>
  <si>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</si>
  <si>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</si>
  <si>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</si>
  <si>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</si>
  <si>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</si>
  <si>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</si>
  <si>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</si>
  <si>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</si>
  <si>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</si>
  <si>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</si>
  <si>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</si>
  <si>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</si>
  <si>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</si>
  <si>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</si>
  <si>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</si>
  <si>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</si>
  <si>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</si>
  <si>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</si>
  <si>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</si>
  <si>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</si>
  <si>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</si>
  <si>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</si>
  <si>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</si>
  <si>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</si>
  <si>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</si>
  <si>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</si>
  <si>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</si>
  <si>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</si>
  <si>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</si>
  <si>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</si>
  <si>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</si>
  <si>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</si>
  <si>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</si>
  <si>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</si>
  <si>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</si>
  <si>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</si>
  <si>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</si>
  <si>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</si>
  <si>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</si>
  <si>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</si>
  <si>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</si>
  <si>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</si>
  <si>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</si>
  <si>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</si>
  <si>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</si>
  <si>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</si>
  <si>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</si>
  <si>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</si>
  <si>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</si>
  <si>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</si>
  <si>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</si>
  <si>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</si>
  <si>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</si>
  <si>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</si>
  <si>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</si>
  <si>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</si>
  <si>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</si>
  <si>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</si>
  <si>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</si>
  <si>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</si>
  <si>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</si>
  <si>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</si>
  <si>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</si>
  <si>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</si>
  <si>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</si>
  <si>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</si>
  <si>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</si>
  <si>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</si>
  <si>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</si>
  <si>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</si>
  <si>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</si>
  <si>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</si>
  <si>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</si>
  <si>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</si>
  <si>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</si>
  <si>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</si>
  <si>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</si>
  <si>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</si>
  <si>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</si>
  <si>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</si>
  <si>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</si>
  <si>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</si>
  <si>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</si>
  <si>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</si>
  <si>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</si>
  <si>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</si>
  <si>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</si>
  <si>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</si>
  <si>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</si>
  <si>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</si>
  <si>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</si>
  <si>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</si>
  <si>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</si>
  <si>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</si>
  <si>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</si>
  <si>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</si>
  <si>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</si>
  <si>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</si>
  <si>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</si>
  <si>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</si>
  <si>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</si>
  <si>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</si>
  <si>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</si>
  <si>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</si>
  <si>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</si>
  <si>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</si>
  <si>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</si>
  <si>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</si>
  <si>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</si>
  <si>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</si>
  <si>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</si>
  <si>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</si>
  <si>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</si>
  <si>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</si>
  <si>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</si>
  <si>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</si>
  <si>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</si>
  <si>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</si>
  <si>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</si>
  <si>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</si>
  <si>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</si>
  <si>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</si>
  <si>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</si>
  <si>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</si>
  <si>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</si>
  <si>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</si>
  <si>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</si>
  <si>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</si>
  <si>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</si>
  <si>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</si>
  <si>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</si>
  <si>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</si>
  <si>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</si>
  <si>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</si>
  <si>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</si>
  <si>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</si>
  <si>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</si>
  <si>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</si>
  <si>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</si>
  <si>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</si>
  <si>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</si>
  <si>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</si>
  <si>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</si>
  <si>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</si>
  <si>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</si>
  <si>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</si>
  <si>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</si>
  <si>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</si>
  <si>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</si>
  <si>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</si>
  <si>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</si>
  <si>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</si>
  <si>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</si>
  <si>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</si>
  <si>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</si>
  <si>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</si>
  <si>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</si>
  <si>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</si>
  <si>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</si>
  <si>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</si>
  <si>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</si>
  <si>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</si>
  <si>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</si>
  <si>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</si>
  <si>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</si>
  <si>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</si>
  <si>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</si>
  <si>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</si>
  <si>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</si>
  <si>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</si>
  <si>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</si>
  <si>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</si>
  <si>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</si>
  <si>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</si>
  <si>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</si>
  <si>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</si>
  <si>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</si>
  <si>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</si>
  <si>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</si>
  <si>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</si>
  <si>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</si>
  <si>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</si>
  <si>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</si>
  <si>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</si>
  <si>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</si>
  <si>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</si>
  <si>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</si>
  <si>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</si>
  <si>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</si>
  <si>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</si>
  <si>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</si>
  <si>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</si>
  <si>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</si>
  <si>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</si>
  <si>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</si>
  <si>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</si>
  <si>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</si>
  <si>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</si>
  <si>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</si>
  <si>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</si>
  <si>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</si>
  <si>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</si>
  <si>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</si>
  <si>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</si>
  <si>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</si>
  <si>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</si>
  <si>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</si>
  <si>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</si>
  <si>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</si>
  <si>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</si>
  <si>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</si>
  <si>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</si>
  <si>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</si>
  <si>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</si>
  <si>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</si>
  <si>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</si>
  <si>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</si>
  <si>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</si>
  <si>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</si>
  <si>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</si>
  <si>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</si>
  <si>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</si>
  <si>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</si>
  <si>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</si>
  <si>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</si>
  <si>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</si>
  <si>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</si>
  <si>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</si>
  <si>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</si>
  <si>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</si>
  <si>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</si>
  <si>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</si>
  <si>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</si>
  <si>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</si>
  <si>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</si>
  <si>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</si>
  <si>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</si>
  <si>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</si>
  <si>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</si>
  <si>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</si>
  <si>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</si>
  <si>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</si>
  <si>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</si>
  <si>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</si>
  <si>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</si>
  <si>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</si>
  <si>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</si>
  <si>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</si>
  <si>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</si>
  <si>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</si>
  <si>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</si>
  <si>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</si>
  <si>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</si>
  <si>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</si>
  <si>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</si>
  <si>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</si>
  <si>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</si>
  <si>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</si>
  <si>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</si>
  <si>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</si>
  <si>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</si>
  <si>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</si>
  <si>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</si>
  <si>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</si>
  <si>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</si>
  <si>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</si>
  <si>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</si>
  <si>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</si>
  <si>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</si>
  <si>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</si>
  <si>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</si>
  <si>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</si>
  <si>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</si>
  <si>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</si>
  <si>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</si>
  <si>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</si>
  <si>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</si>
  <si>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</si>
  <si>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</si>
  <si>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</si>
  <si>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</si>
  <si>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</si>
  <si>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</si>
  <si>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</si>
  <si>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</si>
  <si>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</si>
  <si>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</si>
  <si>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</si>
  <si>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</si>
  <si>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</si>
  <si>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</si>
  <si>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</si>
  <si>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</si>
  <si>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</si>
  <si>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</si>
  <si>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</si>
  <si>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</si>
  <si>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</si>
  <si>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</si>
  <si>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</si>
  <si>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</si>
  <si>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</si>
  <si>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</si>
  <si>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</si>
  <si>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</si>
  <si>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</si>
  <si>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</si>
  <si>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</si>
  <si>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</si>
  <si>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</si>
  <si>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</si>
  <si>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</si>
  <si>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</si>
  <si>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</si>
  <si>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</si>
  <si>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</si>
  <si>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</si>
  <si>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</si>
  <si>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</si>
  <si>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</si>
  <si>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</si>
  <si>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</si>
  <si>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</si>
  <si>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</si>
  <si>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</si>
  <si>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</si>
  <si>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</si>
  <si>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</si>
  <si>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</si>
  <si>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</si>
  <si>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</si>
  <si>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</si>
  <si>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</si>
  <si>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</si>
  <si>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</si>
  <si>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</si>
  <si>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</si>
  <si>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</si>
  <si>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</si>
  <si>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</si>
  <si>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</si>
  <si>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</si>
  <si>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</si>
  <si>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</si>
  <si>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</si>
  <si>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</si>
  <si>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</si>
  <si>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</si>
  <si>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</si>
  <si>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</si>
  <si>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</si>
  <si>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</si>
  <si>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</si>
  <si>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</si>
  <si>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</si>
  <si>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</si>
  <si>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</si>
  <si>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</si>
  <si>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</si>
  <si>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</si>
  <si>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</si>
  <si>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</si>
  <si>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</si>
  <si>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</si>
  <si>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</si>
  <si>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</si>
  <si>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</si>
  <si>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</si>
  <si>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</si>
  <si>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</si>
  <si>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</si>
  <si>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</si>
  <si>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</si>
  <si>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</si>
  <si>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</si>
  <si>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</si>
  <si>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</si>
  <si>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</si>
  <si>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</si>
  <si>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</si>
  <si>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</si>
  <si>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</si>
  <si>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</si>
  <si>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</si>
  <si>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</si>
  <si>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</si>
  <si>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</si>
  <si>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</si>
  <si>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</si>
  <si>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</si>
  <si>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</si>
  <si>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</si>
  <si>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</si>
  <si>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</si>
  <si>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</si>
  <si>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</si>
  <si>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</si>
  <si>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</si>
  <si>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</si>
  <si>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</si>
  <si>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</si>
  <si>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</si>
  <si>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</si>
  <si>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</si>
  <si>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</si>
  <si>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</si>
  <si>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</si>
  <si>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</si>
  <si>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</si>
  <si>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</si>
  <si>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</si>
  <si>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</si>
  <si>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</si>
  <si>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</si>
  <si>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</si>
  <si>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</si>
  <si>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</si>
  <si>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</si>
  <si>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</si>
  <si>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</si>
  <si>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</si>
  <si>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</si>
  <si>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</si>
  <si>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</si>
  <si>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</si>
  <si>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</si>
  <si>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</si>
  <si>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</si>
  <si>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</si>
  <si>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</si>
  <si>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</si>
  <si>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</si>
  <si>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</si>
  <si>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</si>
  <si>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</si>
  <si>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</si>
  <si>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</si>
  <si>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</si>
  <si>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</si>
  <si>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</si>
  <si>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</si>
  <si>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</si>
  <si>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</si>
  <si>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</si>
  <si>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</si>
  <si>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</si>
  <si>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</si>
  <si>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</si>
  <si>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</si>
  <si>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</si>
  <si>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</si>
  <si>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</si>
  <si>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</si>
  <si>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</si>
  <si>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</si>
  <si>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</si>
  <si>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</si>
  <si>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</si>
  <si>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</si>
  <si>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</si>
  <si>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</si>
  <si>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</si>
  <si>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</si>
  <si>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</si>
  <si>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</si>
  <si>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</si>
  <si>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</si>
  <si>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</si>
  <si>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</si>
  <si>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</si>
  <si>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</si>
  <si>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</si>
  <si>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</si>
  <si>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</si>
  <si>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</si>
  <si>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</si>
  <si>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</si>
  <si>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</si>
  <si>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</si>
  <si>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</si>
  <si>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</si>
  <si>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</si>
  <si>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</si>
  <si>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</si>
  <si>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</si>
  <si>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</si>
  <si>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</si>
  <si>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</si>
  <si>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</si>
  <si>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</si>
  <si>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</si>
  <si>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</si>
  <si>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</si>
  <si>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</si>
  <si>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</si>
  <si>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</si>
  <si>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</si>
  <si>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</si>
  <si>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</si>
  <si>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</si>
  <si>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</si>
  <si>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</si>
  <si>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</si>
  <si>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</si>
  <si>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</si>
  <si>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</si>
  <si>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</si>
  <si>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</si>
  <si>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</si>
  <si>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</si>
  <si>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</si>
  <si>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</si>
  <si>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</si>
  <si>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</si>
  <si>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</si>
  <si>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</si>
  <si>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</si>
  <si>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</si>
  <si>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</si>
  <si>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</si>
  <si>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</si>
  <si>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</si>
  <si>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</si>
  <si>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</si>
  <si>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</si>
  <si>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</si>
  <si>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</si>
  <si>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</si>
  <si>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</si>
  <si>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</si>
  <si>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</si>
  <si>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</si>
  <si>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</si>
  <si>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</si>
  <si>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</si>
  <si>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</si>
  <si>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</si>
  <si>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</si>
  <si>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</si>
  <si>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</si>
  <si>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</si>
  <si>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</si>
  <si>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</si>
  <si>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</si>
  <si>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</si>
  <si>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</si>
  <si>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</si>
  <si>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</si>
  <si>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</si>
  <si>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</si>
  <si>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</si>
  <si>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</si>
  <si>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</si>
  <si>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</si>
  <si>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</si>
  <si>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</si>
  <si>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</si>
  <si>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</si>
  <si>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</si>
  <si>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</si>
  <si>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</si>
  <si>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</si>
  <si>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</si>
  <si>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</si>
  <si>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</si>
  <si>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</si>
  <si>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</si>
  <si>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</si>
  <si>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</si>
  <si>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</si>
  <si>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</si>
  <si>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</si>
  <si>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</si>
  <si>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</si>
  <si>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</si>
  <si>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</si>
  <si>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</si>
  <si>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</si>
  <si>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</si>
  <si>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</si>
  <si>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</si>
  <si>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</si>
  <si>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</si>
  <si>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</si>
  <si>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</si>
  <si>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</si>
  <si>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</si>
  <si>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</si>
  <si>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</si>
  <si>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</si>
  <si>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</si>
  <si>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</si>
  <si>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</si>
  <si>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</si>
  <si>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</si>
  <si>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</si>
  <si>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</si>
  <si>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</si>
  <si>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</si>
  <si>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</si>
  <si>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</si>
  <si>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</si>
  <si>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</si>
  <si>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</si>
  <si>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</si>
  <si>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</si>
  <si>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</si>
  <si>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</si>
  <si>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</si>
  <si>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</si>
  <si>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</si>
  <si>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</si>
  <si>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</si>
  <si>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</si>
  <si>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</si>
  <si>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</si>
  <si>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</si>
  <si>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</si>
  <si>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</si>
  <si>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</si>
  <si>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</si>
  <si>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</si>
  <si>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</si>
  <si>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</si>
  <si>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</si>
  <si>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</si>
  <si>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</si>
  <si>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</si>
  <si>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</si>
  <si>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</si>
  <si>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</si>
  <si>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</si>
  <si>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</si>
  <si>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</si>
  <si>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</si>
  <si>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</si>
  <si>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</si>
  <si>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</si>
  <si>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</si>
  <si>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</si>
  <si>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</si>
  <si>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</si>
  <si>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</si>
  <si>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</si>
  <si>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</si>
  <si>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</si>
  <si>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</si>
  <si>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</si>
  <si>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</si>
  <si>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</si>
  <si>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</si>
  <si>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</si>
  <si>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</si>
  <si>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</si>
  <si>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</si>
  <si>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</si>
  <si>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</si>
  <si>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</si>
  <si>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</si>
  <si>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</si>
  <si>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</si>
  <si>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</si>
  <si>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</si>
  <si>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</si>
  <si>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</si>
  <si>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</si>
  <si>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</si>
  <si>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</si>
  <si>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</si>
  <si>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</si>
  <si>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</si>
  <si>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</si>
  <si>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</si>
  <si>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</si>
  <si>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</si>
  <si>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</si>
  <si>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</si>
  <si>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</si>
  <si>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</si>
  <si>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</si>
  <si>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</si>
  <si>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</si>
  <si>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</si>
  <si>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</si>
  <si>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</si>
  <si>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</si>
  <si>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</si>
  <si>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</si>
  <si>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</si>
  <si>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</si>
  <si>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</si>
  <si>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</si>
  <si>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</si>
  <si>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</si>
  <si>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</si>
  <si>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</si>
  <si>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</si>
  <si>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</si>
  <si>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</si>
  <si>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</si>
  <si>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</si>
  <si>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</si>
  <si>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</si>
  <si>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</si>
  <si>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</si>
  <si>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</si>
  <si>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</si>
  <si>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</si>
  <si>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</si>
  <si>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</si>
  <si>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</si>
  <si>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</si>
  <si>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</si>
  <si>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</si>
  <si>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</si>
  <si>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</si>
  <si>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</si>
  <si>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</si>
  <si>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</si>
  <si>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</si>
  <si>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</si>
  <si>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</si>
  <si>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</si>
  <si>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</si>
  <si>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</si>
  <si>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</si>
  <si>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</si>
  <si>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</si>
  <si>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</si>
  <si>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</si>
  <si>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</si>
  <si>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</si>
  <si>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</si>
  <si>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</si>
  <si>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</si>
  <si>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</si>
  <si>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</si>
  <si>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</si>
  <si>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</si>
  <si>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</si>
  <si>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</si>
  <si>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</si>
  <si>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</si>
  <si>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</si>
  <si>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</si>
  <si>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</si>
  <si>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</si>
  <si>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</si>
  <si>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</si>
  <si>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</si>
  <si>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</si>
  <si>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</si>
  <si>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</si>
  <si>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</si>
  <si>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</si>
  <si>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</si>
  <si>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</si>
  <si>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</si>
  <si>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</si>
  <si>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</si>
  <si>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</si>
  <si>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</si>
  <si>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</si>
  <si>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</si>
  <si>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</si>
  <si>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</si>
  <si>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</si>
  <si>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</si>
  <si>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</si>
  <si>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</si>
  <si>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</si>
  <si>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</si>
  <si>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</si>
  <si>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</si>
  <si>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</si>
  <si>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</si>
  <si>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</si>
  <si>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</si>
  <si>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</si>
  <si>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</si>
  <si>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</si>
  <si>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</si>
  <si>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</si>
  <si>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</si>
  <si>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</si>
  <si>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</si>
  <si>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</si>
  <si>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</si>
  <si>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</si>
  <si>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</si>
  <si>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</si>
  <si>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</si>
  <si>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</si>
  <si>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</si>
  <si>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</si>
  <si>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</si>
  <si>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</si>
  <si>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</si>
  <si>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</si>
  <si>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</si>
  <si>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</si>
  <si>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</si>
  <si>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</si>
  <si>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</si>
  <si>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</si>
  <si>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</si>
  <si>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</si>
  <si>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</si>
  <si>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</si>
  <si>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</si>
  <si>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</si>
  <si>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</si>
  <si>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</si>
  <si>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</si>
  <si>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</si>
  <si>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</si>
  <si>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</si>
  <si>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</si>
  <si>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</si>
  <si>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</si>
  <si>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</si>
  <si>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</si>
  <si>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</si>
  <si>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</si>
  <si>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</si>
  <si>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</si>
  <si>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</si>
  <si>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</si>
  <si>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</si>
  <si>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</si>
  <si>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</si>
  <si>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</si>
  <si>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</si>
  <si>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</si>
  <si>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</si>
  <si>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</si>
  <si>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</si>
  <si>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</si>
  <si>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</si>
  <si>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</si>
  <si>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</si>
  <si>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</si>
  <si>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</si>
  <si>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</si>
  <si>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</si>
  <si>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</si>
  <si>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</si>
  <si>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</si>
  <si>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</si>
  <si>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</si>
  <si>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</si>
  <si>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</si>
  <si>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</si>
  <si>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</si>
  <si>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</si>
  <si>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</si>
  <si>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</si>
  <si>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</si>
  <si>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</si>
  <si>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</si>
  <si>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</si>
  <si>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</si>
  <si>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</si>
  <si>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</si>
  <si>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</si>
  <si>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</si>
  <si>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</si>
  <si>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</si>
  <si>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</si>
  <si>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</si>
  <si>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</si>
  <si>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</si>
  <si>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</si>
  <si>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</si>
  <si>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</si>
  <si>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</si>
  <si>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</si>
  <si>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</si>
  <si>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</si>
  <si>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</si>
  <si>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</si>
  <si>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</si>
  <si>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</si>
  <si>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</si>
  <si>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</si>
  <si>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</si>
  <si>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</si>
  <si>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</si>
  <si>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</si>
  <si>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</si>
  <si>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</si>
  <si>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</si>
  <si>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</si>
  <si>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</si>
  <si>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</si>
  <si>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</si>
  <si>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</si>
  <si>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</si>
  <si>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</si>
  <si>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</si>
  <si>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</si>
  <si>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</si>
  <si>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</si>
  <si>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</si>
  <si>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</si>
  <si>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</si>
  <si>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</si>
  <si>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</si>
  <si>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</si>
  <si>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</si>
  <si>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</si>
  <si>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</si>
  <si>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</si>
  <si>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</si>
  <si>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</si>
  <si>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</si>
  <si>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</si>
  <si>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</si>
  <si>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</si>
  <si>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</si>
  <si>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</si>
  <si>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</si>
  <si>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</si>
  <si>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</si>
  <si>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</si>
  <si>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</si>
  <si>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</si>
  <si>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</si>
  <si>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</si>
  <si>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</si>
  <si>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</si>
  <si>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</si>
  <si>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</si>
  <si>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</si>
  <si>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</si>
  <si>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</si>
  <si>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</si>
  <si>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</si>
  <si>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</si>
  <si>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</si>
  <si>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</si>
  <si>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</si>
  <si>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</si>
  <si>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</si>
  <si>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</si>
  <si>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</si>
  <si>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</si>
  <si>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</si>
  <si>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</si>
  <si>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</si>
  <si>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</si>
  <si>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</si>
  <si>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</si>
  <si>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</si>
  <si>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</si>
  <si>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</si>
  <si>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</si>
  <si>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</si>
  <si>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</si>
  <si>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</si>
  <si>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</si>
  <si>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</si>
  <si>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</si>
  <si>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</si>
  <si>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</si>
  <si>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</si>
  <si>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</si>
  <si>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</si>
  <si>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</si>
  <si>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</si>
  <si>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</si>
  <si>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</si>
  <si>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</si>
  <si>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</si>
  <si>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</si>
  <si>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</si>
  <si>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</si>
  <si>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</si>
  <si>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</si>
  <si>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</si>
  <si>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</si>
  <si>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</si>
  <si>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</si>
  <si>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</si>
  <si>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</si>
  <si>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</si>
  <si>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</si>
  <si>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</si>
  <si>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</si>
  <si>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</si>
  <si>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</si>
  <si>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</si>
  <si>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</si>
  <si>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</si>
  <si>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</si>
  <si>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</si>
  <si>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</si>
  <si>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</si>
  <si>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</si>
  <si>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</si>
  <si>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</si>
  <si>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</si>
  <si>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</si>
  <si>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</si>
  <si>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</si>
  <si>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</si>
  <si>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</si>
  <si>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</si>
  <si>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</si>
  <si>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</si>
  <si>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</si>
  <si>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</si>
  <si>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</si>
  <si>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</si>
  <si>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</si>
  <si>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</si>
  <si>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</si>
  <si>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</si>
  <si>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</si>
  <si>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</si>
  <si>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</si>
  <si>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</si>
  <si>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</si>
  <si>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</si>
  <si>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</si>
  <si>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</si>
  <si>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</si>
  <si>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</si>
  <si>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</si>
  <si>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</si>
  <si>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</si>
  <si>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</si>
  <si>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</si>
  <si>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</si>
  <si>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</si>
  <si>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</si>
  <si>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</si>
  <si>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</si>
  <si>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</si>
  <si>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</si>
  <si>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</si>
  <si>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</si>
  <si>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</si>
  <si>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</si>
  <si>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</si>
  <si>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</si>
  <si>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</si>
  <si>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</si>
  <si>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</si>
  <si>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</si>
  <si>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</si>
  <si>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</si>
  <si>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</si>
  <si>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</si>
  <si>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</si>
  <si>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</si>
  <si>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</si>
  <si>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</si>
  <si>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</si>
  <si>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</si>
  <si>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</si>
  <si>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</si>
  <si>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</si>
  <si>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</si>
  <si>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</si>
  <si>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</si>
  <si>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</si>
  <si>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</si>
  <si>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</si>
  <si>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</si>
  <si>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</si>
  <si>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</si>
  <si>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</si>
  <si>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</si>
  <si>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</si>
  <si>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</si>
  <si>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</si>
  <si>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</si>
  <si>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</si>
  <si>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</si>
  <si>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</si>
  <si>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</si>
  <si>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</si>
  <si>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</si>
  <si>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</si>
  <si>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</si>
  <si>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</si>
  <si>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</si>
  <si>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</si>
  <si>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</si>
  <si>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</si>
  <si>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</si>
  <si>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</si>
  <si>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</si>
  <si>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</si>
  <si>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</si>
  <si>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</si>
  <si>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</si>
  <si>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</si>
  <si>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</si>
  <si>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</si>
  <si>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</si>
  <si>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</si>
  <si>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</si>
  <si>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</si>
  <si>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</si>
  <si>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</si>
  <si>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</si>
  <si>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</si>
  <si>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</si>
  <si>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</si>
  <si>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</si>
  <si>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</si>
  <si>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</si>
  <si>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</si>
  <si>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</si>
  <si>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</si>
  <si>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</si>
  <si>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</si>
  <si>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</si>
  <si>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</si>
  <si>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</si>
  <si>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</si>
  <si>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</si>
  <si>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</si>
  <si>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</si>
  <si>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</si>
  <si>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</si>
  <si>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</si>
  <si>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</si>
  <si>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</si>
  <si>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</si>
  <si>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</si>
  <si>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</si>
  <si>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</si>
  <si>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</si>
  <si>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</si>
  <si>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</si>
  <si>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</si>
  <si>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</si>
  <si>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</si>
  <si>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</si>
  <si>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</si>
  <si>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</si>
  <si>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</si>
  <si>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</si>
  <si>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</si>
  <si>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</si>
  <si>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</si>
  <si>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</si>
  <si>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</si>
  <si>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</si>
  <si>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</si>
  <si>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</si>
  <si>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</si>
  <si>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</si>
  <si>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</si>
  <si>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</si>
  <si>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</si>
  <si>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</si>
  <si>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</si>
  <si>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</si>
  <si>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</si>
  <si>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</si>
  <si>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</si>
  <si>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</si>
  <si>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</si>
  <si>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</si>
  <si>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</si>
  <si>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</si>
  <si>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</si>
  <si>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</si>
  <si>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</si>
  <si>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</si>
  <si>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</si>
  <si>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</si>
  <si>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</si>
  <si>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</si>
  <si>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</si>
  <si>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</si>
  <si>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</si>
  <si>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</si>
  <si>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</si>
  <si>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</si>
  <si>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</si>
  <si>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</si>
  <si>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</si>
  <si>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</si>
  <si>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</si>
  <si>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</si>
  <si>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</si>
  <si>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</si>
  <si>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</si>
  <si>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</si>
  <si>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</si>
  <si>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</si>
  <si>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</si>
  <si>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</si>
  <si>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</si>
  <si>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</si>
  <si>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</si>
  <si>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</si>
  <si>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</si>
  <si>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</si>
  <si>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</si>
  <si>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</si>
  <si>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</si>
  <si>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</si>
  <si>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</si>
  <si>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</si>
  <si>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</si>
  <si>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</si>
  <si>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</si>
  <si>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</si>
  <si>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</si>
  <si>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</si>
  <si>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</si>
  <si>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</si>
  <si>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</si>
  <si>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</si>
  <si>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</si>
  <si>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</si>
  <si>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</si>
  <si>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</si>
  <si>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</si>
  <si>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</si>
  <si>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</si>
  <si>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</si>
  <si>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</si>
  <si>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</si>
  <si>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</si>
  <si>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</si>
  <si>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</si>
  <si>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</si>
  <si>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</si>
  <si>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</si>
  <si>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</si>
  <si>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</si>
  <si>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</si>
  <si>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</si>
  <si>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</si>
  <si>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</si>
  <si>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</si>
  <si>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</si>
  <si>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</si>
  <si>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</si>
  <si>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</si>
  <si>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</si>
  <si>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</si>
  <si>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</si>
  <si>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</si>
  <si>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</si>
  <si>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</si>
  <si>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</si>
  <si>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</si>
  <si>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</si>
  <si>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</si>
  <si>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</si>
  <si>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</si>
  <si>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</si>
  <si>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</si>
  <si>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</si>
  <si>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</si>
  <si>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</si>
  <si>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</si>
  <si>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</si>
  <si>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</si>
  <si>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</si>
  <si>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</si>
  <si>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</si>
  <si>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</si>
  <si>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</si>
  <si>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</si>
  <si>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</si>
  <si>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</si>
  <si>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</si>
  <si>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</si>
  <si>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</si>
  <si>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</si>
  <si>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</si>
  <si>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</si>
  <si>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</si>
  <si>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</si>
  <si>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</si>
  <si>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</si>
  <si>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</si>
  <si>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</si>
  <si>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</si>
  <si>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</si>
  <si>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</si>
  <si>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</si>
  <si>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</si>
  <si>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</si>
  <si>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</si>
  <si>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</si>
  <si>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</si>
  <si>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</si>
  <si>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</si>
  <si>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</si>
  <si>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</si>
  <si>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</si>
  <si>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</si>
  <si>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</si>
  <si>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</si>
  <si>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</si>
  <si>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</si>
  <si>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</si>
  <si>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</si>
  <si>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</si>
  <si>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</si>
  <si>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</si>
  <si>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</si>
  <si>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</si>
  <si>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</si>
  <si>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</si>
  <si>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</si>
  <si>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</si>
  <si>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</si>
  <si>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</si>
  <si>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</si>
  <si>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</si>
  <si>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</si>
  <si>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</si>
  <si>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</si>
  <si>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</si>
  <si>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</si>
  <si>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</si>
  <si>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</si>
  <si>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</si>
  <si>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</si>
  <si>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</si>
  <si>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</si>
  <si>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</si>
  <si>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</si>
  <si>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</si>
  <si>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</si>
  <si>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</si>
  <si>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</si>
  <si>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</si>
  <si>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</si>
  <si>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</si>
  <si>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</si>
  <si>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</si>
  <si>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</si>
  <si>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</si>
  <si>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</si>
  <si>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</si>
  <si>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</si>
  <si>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</si>
  <si>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</si>
  <si>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</si>
  <si>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</si>
  <si>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</si>
  <si>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</si>
  <si>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</si>
  <si>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</si>
  <si>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</si>
  <si>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</si>
  <si>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</si>
  <si>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</si>
  <si>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</si>
  <si>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</si>
  <si>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</si>
  <si>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</si>
  <si>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</si>
  <si>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</si>
  <si>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</si>
  <si>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</si>
  <si>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</si>
  <si>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</si>
  <si>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</si>
  <si>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</si>
  <si>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</si>
  <si>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</si>
  <si>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</si>
  <si>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</si>
  <si>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</si>
  <si>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</si>
  <si>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</si>
  <si>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</si>
  <si>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</si>
  <si>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</si>
  <si>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</si>
  <si>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</si>
  <si>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</si>
  <si>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</si>
  <si>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</si>
  <si>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</si>
  <si>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</si>
  <si>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</si>
  <si>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</si>
  <si>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</si>
  <si>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</si>
  <si>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</si>
  <si>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</si>
  <si>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</si>
  <si>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</si>
  <si>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</si>
  <si>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</si>
  <si>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</si>
  <si>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</si>
  <si>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</si>
  <si>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</si>
  <si>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</si>
  <si>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</si>
  <si>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</si>
  <si>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</si>
  <si>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</si>
  <si>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</si>
  <si>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</si>
  <si>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</si>
  <si>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</si>
  <si>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</si>
  <si>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</si>
  <si>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</si>
  <si>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</si>
  <si>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</si>
  <si>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</si>
  <si>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</si>
  <si>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</si>
  <si>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</si>
  <si>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</si>
  <si>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</si>
  <si>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</si>
  <si>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</si>
  <si>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</si>
  <si>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</si>
  <si>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</si>
  <si>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</si>
  <si>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</si>
  <si>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</si>
  <si>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</si>
  <si>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</si>
  <si>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</si>
  <si>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</si>
  <si>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</si>
  <si>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</si>
  <si>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</si>
  <si>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</si>
  <si>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</si>
  <si>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</si>
  <si>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</si>
  <si>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</si>
  <si>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</si>
  <si>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</si>
  <si>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</si>
  <si>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</si>
  <si>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</si>
  <si>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</si>
  <si>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</si>
  <si>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</si>
  <si>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</si>
  <si>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</si>
  <si>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</si>
  <si>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</si>
  <si>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</si>
  <si>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</si>
  <si>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</si>
  <si>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</si>
  <si>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</si>
  <si>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</si>
  <si>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</si>
  <si>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</si>
  <si>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</si>
  <si>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</si>
  <si>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</si>
  <si>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</si>
  <si>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</si>
  <si>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</si>
  <si>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</si>
  <si>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</si>
  <si>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</si>
  <si>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</si>
  <si>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</si>
  <si>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</si>
  <si>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</si>
  <si>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</si>
  <si>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</si>
  <si>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</si>
  <si>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</si>
  <si>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</si>
  <si>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</si>
  <si>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</si>
  <si>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</si>
  <si>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</si>
  <si>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</si>
  <si>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</si>
  <si>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</si>
  <si>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</si>
  <si>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</si>
  <si>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</si>
  <si>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</si>
  <si>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</si>
  <si>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</si>
  <si>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</si>
  <si>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</si>
  <si>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</si>
  <si>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</si>
  <si>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</si>
  <si>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</si>
  <si>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</si>
  <si>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</si>
  <si>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</si>
  <si>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</si>
  <si>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</si>
  <si>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</si>
  <si>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</si>
  <si>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</si>
  <si>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</si>
  <si>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</si>
  <si>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</si>
  <si>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</si>
  <si>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</si>
  <si>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</si>
  <si>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</si>
  <si>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</si>
  <si>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</si>
  <si>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</si>
  <si>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</si>
  <si>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</si>
  <si>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</si>
  <si>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</si>
  <si>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</si>
  <si>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</si>
  <si>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</si>
  <si>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</si>
  <si>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</si>
  <si>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</si>
  <si>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</si>
  <si>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</si>
  <si>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</si>
  <si>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</si>
  <si>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</si>
  <si>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</si>
  <si>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</si>
  <si>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</si>
  <si>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</si>
  <si>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</si>
  <si>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</si>
  <si>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</si>
  <si>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</si>
  <si>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</si>
  <si>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</si>
  <si>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</si>
  <si>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</si>
  <si>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</si>
  <si>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</si>
  <si>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</si>
  <si>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</si>
  <si>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</si>
  <si>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</si>
  <si>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</si>
  <si>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</si>
  <si>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</si>
  <si>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</si>
  <si>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</si>
  <si>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</si>
  <si>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</si>
  <si>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</si>
  <si>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</si>
  <si>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</si>
  <si>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</si>
  <si>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</si>
  <si>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</si>
  <si>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</si>
  <si>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</si>
  <si>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</si>
  <si>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</si>
  <si>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</si>
  <si>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</si>
  <si>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</si>
  <si>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</si>
  <si>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</si>
  <si>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</si>
  <si>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</si>
  <si>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</si>
  <si>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</si>
  <si>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</si>
  <si>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</si>
  <si>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</si>
  <si>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</si>
  <si>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</si>
  <si>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</si>
  <si>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</si>
  <si>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</si>
  <si>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</si>
  <si>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</si>
  <si>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</si>
  <si>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</si>
  <si>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</si>
  <si>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</si>
  <si>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</si>
  <si>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</si>
  <si>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</si>
  <si>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</si>
  <si>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</si>
  <si>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</si>
  <si>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</si>
  <si>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</si>
  <si>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</si>
  <si>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</si>
  <si>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</si>
  <si>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</si>
  <si>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</si>
  <si>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</si>
  <si>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</si>
  <si>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</si>
  <si>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</si>
  <si>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</si>
  <si>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</si>
  <si>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</si>
  <si>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</si>
  <si>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</si>
  <si>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</si>
  <si>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</si>
  <si>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</si>
  <si>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</si>
  <si>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</si>
  <si>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</si>
  <si>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</si>
  <si>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</si>
  <si>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</si>
  <si>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</si>
  <si>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</si>
  <si>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</si>
  <si>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</si>
  <si>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</si>
  <si>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</si>
  <si>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</si>
  <si>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</si>
  <si>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</si>
  <si>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</si>
  <si>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</si>
  <si>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</si>
  <si>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</si>
  <si>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</si>
  <si>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</si>
  <si>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</si>
  <si>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</si>
  <si>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</si>
  <si>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</si>
  <si>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</si>
  <si>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</si>
  <si>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</si>
  <si>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</si>
  <si>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</si>
  <si>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</si>
  <si>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</si>
  <si>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</si>
  <si>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</si>
  <si>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</si>
  <si>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</si>
  <si>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</si>
  <si>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</si>
  <si>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</si>
  <si>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</si>
  <si>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</si>
  <si>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</si>
  <si>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</si>
  <si>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</si>
  <si>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</si>
  <si>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</si>
  <si>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</si>
  <si>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</si>
  <si>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</si>
  <si>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</si>
  <si>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</si>
  <si>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</si>
  <si>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</si>
  <si>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</si>
  <si>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</si>
  <si>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</si>
  <si>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</si>
  <si>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</si>
  <si>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</si>
  <si>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</si>
  <si>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</si>
  <si>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</si>
  <si>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</si>
  <si>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</si>
  <si>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</si>
  <si>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</si>
  <si>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</si>
  <si>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</si>
  <si>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</si>
  <si>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</si>
  <si>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</si>
  <si>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</si>
  <si>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</si>
  <si>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</si>
  <si>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</si>
  <si>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</si>
  <si>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</si>
  <si>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</si>
  <si>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</si>
  <si>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</si>
  <si>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</si>
  <si>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</si>
  <si>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</si>
  <si>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</si>
  <si>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</si>
  <si>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</si>
  <si>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</si>
  <si>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</si>
  <si>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</si>
  <si>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</si>
  <si>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</si>
  <si>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</si>
  <si>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</si>
  <si>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</si>
  <si>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</si>
  <si>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</si>
  <si>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</si>
  <si>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</si>
  <si>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</si>
  <si>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</si>
  <si>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</si>
  <si>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</si>
  <si>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</si>
  <si>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</si>
  <si>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</si>
  <si>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</si>
  <si>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</si>
  <si>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</si>
  <si>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</si>
  <si>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</si>
  <si>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</si>
  <si>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</si>
  <si>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</si>
  <si>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</si>
  <si>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</si>
  <si>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</si>
  <si>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</si>
  <si>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</si>
  <si>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</si>
  <si>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</si>
  <si>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</si>
  <si>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</si>
  <si>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</si>
  <si>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</si>
  <si>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</si>
  <si>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</si>
  <si>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</si>
  <si>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</si>
  <si>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</si>
  <si>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</si>
  <si>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</si>
  <si>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</si>
  <si>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</si>
  <si>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</si>
  <si>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</si>
  <si>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</si>
  <si>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</si>
  <si>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</si>
  <si>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</si>
  <si>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</si>
  <si>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</si>
  <si>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</si>
  <si>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</si>
  <si>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</si>
  <si>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</si>
  <si>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</si>
  <si>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</si>
  <si>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</si>
  <si>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</si>
  <si>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</si>
  <si>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</si>
  <si>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</si>
  <si>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</si>
  <si>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</si>
  <si>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</si>
  <si>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</si>
  <si>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</si>
  <si>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</si>
  <si>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</si>
  <si>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</si>
  <si>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</si>
  <si>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</si>
  <si>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</si>
  <si>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</si>
  <si>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</si>
  <si>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</si>
  <si>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</si>
  <si>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</si>
  <si>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</si>
  <si>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</si>
  <si>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</si>
  <si>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</si>
  <si>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</si>
  <si>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</si>
  <si>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</si>
  <si>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</si>
  <si>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</si>
  <si>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</si>
  <si>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</si>
  <si>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</si>
  <si>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</si>
  <si>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</si>
  <si>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</si>
  <si>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</si>
  <si>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</si>
  <si>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</si>
  <si>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</si>
  <si>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</si>
  <si>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</si>
  <si>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</si>
  <si>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</si>
  <si>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</si>
  <si>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</si>
  <si>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</si>
  <si>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</si>
  <si>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</si>
  <si>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</si>
  <si>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</si>
  <si>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</si>
  <si>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</si>
  <si>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</si>
  <si>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</si>
  <si>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</si>
  <si>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</si>
  <si>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</si>
  <si>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</si>
  <si>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</si>
  <si>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</si>
  <si>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</si>
  <si>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</si>
  <si>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</si>
  <si>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</si>
  <si>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</si>
  <si>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</si>
  <si>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</si>
  <si>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</si>
  <si>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</si>
  <si>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</si>
  <si>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</si>
  <si>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</si>
  <si>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</si>
  <si>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</si>
  <si>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</si>
  <si>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</si>
  <si>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</si>
  <si>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</si>
  <si>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</si>
  <si>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</si>
  <si>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</si>
  <si>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</si>
  <si>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</si>
  <si>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</si>
  <si>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</si>
  <si>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</si>
  <si>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</si>
  <si>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</si>
  <si>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</si>
  <si>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</si>
  <si>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</si>
  <si>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</si>
  <si>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</si>
  <si>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</si>
  <si>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</si>
  <si>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</si>
  <si>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</si>
  <si>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</si>
  <si>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</si>
  <si>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</si>
  <si>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</si>
  <si>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</si>
  <si>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</si>
  <si>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</si>
  <si>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</si>
  <si>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</si>
  <si>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</si>
  <si>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</si>
  <si>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</si>
  <si>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</si>
  <si>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</si>
  <si>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</si>
  <si>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</si>
  <si>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</si>
  <si>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</si>
  <si>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</si>
  <si>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</si>
  <si>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</si>
  <si>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</si>
  <si>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</si>
  <si>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</si>
  <si>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</si>
  <si>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</si>
  <si>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</si>
  <si>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</si>
  <si>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</si>
  <si>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</si>
  <si>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</si>
  <si>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</si>
  <si>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</si>
  <si>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</si>
  <si>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</si>
  <si>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</si>
  <si>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</si>
  <si>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</si>
  <si>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</si>
  <si>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</si>
  <si>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</si>
  <si>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</si>
  <si>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</si>
  <si>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</si>
  <si>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</si>
  <si>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</si>
  <si>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</si>
  <si>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</si>
  <si>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</si>
  <si>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</si>
  <si>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</si>
  <si>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</si>
  <si>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</si>
  <si>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</si>
  <si>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</si>
  <si>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</si>
  <si>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</si>
  <si>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</si>
  <si>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</si>
  <si>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</si>
  <si>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</si>
  <si>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</si>
  <si>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</si>
  <si>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</si>
  <si>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</si>
  <si>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</si>
  <si>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</si>
  <si>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</si>
  <si>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</si>
  <si>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</si>
  <si>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</si>
  <si>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</si>
  <si>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</si>
  <si>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</si>
  <si>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</si>
  <si>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</si>
  <si>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</si>
  <si>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</si>
  <si>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</si>
  <si>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</si>
  <si>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</si>
  <si>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</si>
  <si>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</si>
  <si>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</si>
  <si>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</si>
  <si>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</si>
  <si>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</si>
  <si>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</si>
  <si>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</si>
  <si>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</si>
  <si>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</si>
  <si>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</si>
  <si>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</si>
  <si>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</si>
  <si>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</si>
  <si>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</si>
  <si>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</si>
  <si>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</si>
  <si>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</si>
  <si>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</si>
  <si>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</si>
  <si>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</si>
  <si>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</si>
  <si>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</si>
  <si>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</si>
  <si>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</si>
  <si>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</si>
  <si>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</si>
  <si>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</si>
  <si>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</si>
  <si>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</si>
  <si>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</si>
  <si>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</si>
  <si>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</si>
  <si>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</si>
  <si>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</si>
  <si>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</si>
  <si>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</si>
  <si>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</si>
  <si>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</si>
  <si>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</si>
  <si>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</si>
  <si>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</si>
  <si>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</si>
  <si>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</si>
  <si>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</si>
  <si>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</si>
  <si>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</si>
  <si>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</si>
  <si>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</si>
  <si>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</si>
  <si>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</si>
  <si>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</si>
  <si>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</si>
  <si>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</si>
  <si>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</si>
  <si>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</si>
  <si>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</si>
  <si>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</si>
  <si>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</si>
  <si>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</si>
  <si>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</si>
  <si>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</si>
  <si>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</si>
  <si>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</si>
  <si>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</si>
  <si>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</si>
  <si>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</si>
  <si>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</si>
  <si>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</si>
  <si>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</si>
  <si>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</si>
  <si>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</si>
  <si>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</si>
  <si>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</si>
  <si>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</si>
  <si>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</si>
  <si>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</si>
  <si>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</si>
  <si>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</si>
  <si>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</si>
  <si>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</si>
  <si>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</si>
  <si>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</si>
  <si>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</si>
  <si>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</si>
  <si>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</si>
  <si>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</si>
  <si>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</si>
  <si>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</si>
  <si>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</si>
  <si>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</si>
  <si>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</si>
  <si>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</si>
  <si>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</si>
  <si>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</si>
  <si>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</si>
  <si>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</si>
  <si>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</si>
  <si>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</si>
  <si>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</si>
  <si>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</si>
  <si>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</si>
  <si>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</si>
  <si>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</si>
  <si>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</si>
  <si>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</si>
  <si>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</si>
  <si>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</si>
  <si>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</si>
  <si>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</si>
  <si>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</si>
  <si>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</si>
  <si>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</si>
  <si>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</si>
  <si>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</si>
  <si>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</si>
  <si>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</si>
  <si>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</si>
  <si>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</si>
  <si>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</si>
  <si>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</si>
  <si>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</si>
  <si>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</si>
  <si>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</si>
  <si>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</si>
  <si>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</si>
  <si>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</si>
  <si>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</si>
  <si>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</si>
  <si>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</si>
  <si>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</si>
  <si>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</si>
  <si>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</si>
  <si>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</si>
  <si>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</si>
  <si>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</si>
  <si>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</si>
  <si>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</si>
  <si>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</si>
  <si>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</si>
  <si>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</si>
  <si>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</si>
  <si>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</si>
  <si>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</si>
  <si>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</si>
  <si>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</si>
  <si>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</si>
  <si>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</si>
  <si>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</si>
  <si>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</si>
  <si>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</si>
  <si>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</si>
  <si>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</si>
  <si>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</si>
  <si>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</si>
  <si>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</si>
  <si>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</si>
  <si>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</si>
  <si>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</si>
  <si>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</si>
  <si>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</si>
  <si>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</si>
  <si>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</si>
  <si>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</si>
  <si>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</si>
  <si>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</si>
  <si>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</si>
  <si>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</si>
  <si>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</si>
  <si>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</si>
  <si>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</si>
  <si>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</si>
  <si>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</si>
  <si>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</si>
  <si>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</si>
  <si>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</si>
  <si>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</si>
  <si>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</si>
  <si>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</si>
  <si>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</si>
  <si>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</si>
  <si>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</si>
  <si>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</si>
  <si>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</si>
  <si>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</si>
  <si>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</si>
  <si>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</si>
  <si>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</si>
  <si>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</si>
  <si>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</si>
  <si>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</si>
  <si>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</si>
  <si>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</si>
  <si>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</si>
  <si>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</si>
  <si>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</si>
  <si>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</si>
  <si>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</si>
  <si>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</si>
  <si>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</si>
  <si>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</si>
  <si>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</si>
  <si>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</si>
  <si>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</si>
  <si>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</si>
  <si>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</si>
  <si>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</si>
  <si>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</si>
  <si>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</si>
  <si>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</si>
  <si>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</si>
  <si>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</si>
  <si>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</si>
  <si>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</si>
  <si>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</si>
  <si>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</si>
  <si>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</si>
  <si>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</si>
  <si>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</si>
  <si>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</si>
  <si>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</si>
  <si>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</si>
  <si>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</si>
  <si>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</si>
  <si>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</si>
  <si>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</si>
  <si>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</si>
  <si>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</si>
  <si>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</si>
  <si>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</si>
  <si>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</si>
  <si>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</si>
  <si>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</si>
  <si>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</si>
  <si>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</si>
  <si>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</si>
  <si>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</si>
  <si>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</si>
  <si>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</si>
  <si>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</si>
  <si>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</si>
  <si>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</si>
  <si>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</si>
  <si>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</si>
  <si>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</si>
  <si>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</si>
  <si>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</si>
  <si>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</si>
  <si>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</si>
  <si>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</si>
  <si>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</si>
  <si>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</si>
  <si>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</si>
  <si>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</si>
  <si>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</si>
  <si>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</si>
  <si>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</si>
  <si>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</si>
  <si>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</si>
  <si>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</si>
  <si>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</si>
  <si>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</si>
  <si>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</si>
  <si>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</si>
  <si>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</si>
  <si>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</si>
  <si>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</si>
  <si>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</si>
  <si>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</si>
  <si>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</si>
  <si>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</si>
  <si>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</si>
  <si>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</si>
  <si>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</si>
  <si>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</si>
  <si>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</si>
  <si>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</si>
  <si>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</si>
  <si>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</si>
  <si>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</si>
  <si>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</si>
  <si>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</si>
  <si>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</si>
  <si>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</si>
  <si>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</si>
  <si>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</si>
  <si>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</si>
  <si>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</si>
  <si>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</si>
  <si>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</si>
  <si>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</si>
  <si>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</si>
  <si>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</si>
  <si>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</si>
  <si>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</si>
  <si>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</si>
  <si>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</si>
  <si>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</si>
  <si>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</si>
  <si>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</si>
  <si>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</si>
  <si>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</si>
  <si>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</si>
  <si>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</si>
  <si>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</si>
  <si>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</si>
  <si>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</si>
  <si>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</si>
  <si>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</si>
  <si>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</si>
  <si>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</si>
  <si>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</si>
  <si>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</si>
  <si>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</si>
  <si>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</si>
  <si>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</si>
  <si>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</si>
  <si>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</si>
  <si>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</si>
  <si>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</si>
  <si>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</si>
  <si>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</si>
  <si>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</si>
  <si>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</si>
  <si>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</si>
  <si>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</si>
  <si>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</si>
  <si>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</si>
  <si>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</si>
  <si>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</si>
  <si>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</si>
  <si>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</si>
  <si>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</si>
  <si>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</si>
  <si>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</si>
  <si>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</si>
  <si>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</si>
  <si>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</si>
  <si>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</si>
  <si>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</si>
  <si>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</si>
  <si>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</si>
  <si>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</si>
  <si>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</si>
  <si>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</si>
  <si>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</si>
  <si>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</si>
  <si>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</si>
  <si>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</si>
  <si>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</si>
  <si>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</si>
  <si>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</si>
  <si>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</si>
  <si>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</si>
  <si>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</si>
  <si>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</si>
  <si>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</si>
  <si>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</si>
  <si>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</si>
  <si>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</si>
  <si>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</si>
  <si>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</si>
  <si>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</si>
  <si>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</si>
  <si>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</si>
  <si>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</si>
  <si>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</si>
  <si>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</si>
  <si>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</si>
  <si>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</si>
  <si>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</si>
  <si>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</si>
  <si>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</si>
  <si>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</si>
  <si>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</si>
  <si>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</si>
  <si>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</si>
  <si>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</si>
  <si>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</si>
  <si>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</si>
  <si>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</si>
  <si>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</si>
  <si>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</si>
  <si>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</si>
  <si>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</si>
  <si>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</si>
  <si>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</si>
  <si>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</si>
  <si>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</si>
  <si>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</si>
  <si>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</si>
  <si>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</si>
  <si>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</si>
  <si>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</si>
  <si>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</si>
  <si>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</si>
  <si>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</si>
  <si>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</si>
  <si>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</si>
  <si>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</si>
  <si>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</si>
  <si>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</si>
  <si>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</si>
  <si>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</si>
  <si>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</si>
  <si>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</si>
  <si>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</si>
  <si>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</si>
  <si>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</si>
  <si>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</si>
  <si>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</si>
  <si>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</si>
  <si>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</si>
  <si>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</si>
  <si>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</si>
  <si>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</si>
  <si>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</si>
  <si>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</si>
  <si>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</si>
  <si>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</si>
  <si>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</si>
  <si>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</si>
  <si>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</si>
  <si>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</si>
  <si>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</si>
  <si>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</si>
  <si>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</si>
  <si>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</si>
  <si>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</si>
  <si>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</si>
  <si>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</si>
  <si>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</si>
  <si>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</si>
  <si>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</si>
  <si>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</si>
  <si>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</si>
  <si>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</si>
  <si>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</si>
  <si>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</si>
  <si>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</si>
  <si>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</si>
  <si>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</si>
  <si>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</si>
  <si>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</si>
  <si>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</si>
  <si>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</si>
  <si>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</si>
  <si>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</si>
  <si>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</si>
  <si>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</si>
  <si>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</si>
  <si>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</si>
  <si>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</si>
  <si>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</si>
  <si>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</si>
  <si>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</si>
  <si>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</si>
  <si>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</si>
  <si>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</si>
  <si>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</si>
  <si>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</si>
  <si>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</si>
  <si>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</si>
  <si>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</si>
  <si>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</si>
  <si>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</si>
  <si>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</si>
  <si>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</si>
  <si>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</si>
  <si>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</si>
  <si>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</si>
  <si>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</si>
  <si>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</si>
  <si>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</si>
  <si>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</si>
  <si>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</si>
  <si>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</si>
  <si>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</si>
  <si>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</si>
  <si>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</si>
  <si>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</si>
  <si>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</si>
  <si>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</si>
  <si>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</si>
  <si>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</si>
  <si>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</si>
  <si>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</si>
  <si>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</si>
  <si>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</si>
  <si>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</si>
  <si>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</si>
  <si>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</si>
  <si>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</si>
  <si>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</si>
  <si>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</si>
  <si>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</si>
  <si>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</si>
  <si>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</si>
  <si>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</si>
  <si>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</si>
  <si>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</si>
  <si>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</si>
  <si>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</si>
  <si>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</si>
  <si>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</si>
  <si>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</si>
  <si>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</si>
  <si>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</si>
  <si>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</si>
  <si>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</si>
  <si>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</si>
  <si>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</si>
  <si>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</si>
  <si>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</si>
  <si>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</si>
  <si>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</si>
  <si>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</si>
  <si>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</si>
  <si>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</si>
  <si>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</si>
  <si>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</si>
  <si>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</si>
  <si>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</si>
  <si>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</si>
  <si>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</si>
  <si>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</si>
  <si>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</si>
  <si>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</si>
  <si>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</si>
  <si>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</si>
  <si>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</si>
  <si>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</si>
  <si>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</si>
  <si>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</si>
  <si>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</si>
  <si>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</si>
  <si>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</si>
  <si>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</si>
  <si>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</si>
  <si>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</si>
  <si>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</si>
  <si>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</si>
  <si>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</si>
  <si>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</si>
  <si>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</si>
  <si>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</si>
  <si>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</si>
  <si>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</si>
  <si>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</si>
  <si>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</si>
  <si>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</si>
  <si>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</si>
  <si>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</si>
  <si>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</si>
  <si>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</si>
  <si>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</si>
  <si>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</si>
  <si>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</si>
  <si>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</si>
  <si>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</si>
  <si>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</si>
  <si>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</si>
  <si>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</si>
  <si>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</si>
  <si>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</si>
  <si>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</si>
  <si>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</si>
  <si>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</si>
  <si>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</si>
  <si>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</si>
  <si>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</si>
  <si>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</si>
  <si>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</si>
  <si>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</si>
  <si>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</si>
  <si>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</si>
  <si>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</si>
  <si>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</si>
  <si>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</si>
  <si>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</si>
  <si>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</si>
  <si>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</si>
  <si>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</si>
  <si>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</si>
  <si>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</si>
  <si>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</si>
  <si>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</si>
  <si>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</si>
  <si>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</si>
  <si>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</si>
  <si>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</si>
  <si>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</si>
  <si>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</si>
  <si>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</si>
  <si>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</si>
  <si>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</si>
  <si>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</si>
  <si>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</si>
  <si>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</si>
  <si>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</si>
  <si>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</si>
  <si>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</si>
  <si>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</si>
  <si>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</si>
  <si>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</si>
  <si>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</si>
  <si>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</si>
  <si>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</si>
  <si>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</si>
  <si>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</si>
  <si>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</si>
  <si>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</si>
  <si>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</si>
  <si>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</si>
  <si>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</si>
  <si>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</si>
  <si>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</si>
  <si>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</si>
  <si>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</si>
  <si>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</si>
  <si>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</si>
  <si>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</si>
  <si>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</si>
  <si>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</si>
  <si>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</si>
  <si>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</si>
  <si>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</si>
  <si>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</si>
  <si>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</si>
  <si>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</si>
  <si>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</si>
  <si>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</si>
  <si>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</si>
  <si>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</si>
  <si>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</si>
  <si>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</si>
  <si>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</si>
  <si>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</si>
  <si>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</si>
  <si>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</si>
  <si>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</si>
  <si>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</si>
  <si>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</si>
  <si>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</si>
  <si>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</si>
  <si>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</si>
  <si>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</si>
  <si>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</si>
  <si>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</si>
  <si>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</si>
  <si>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</si>
  <si>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</si>
  <si>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</si>
  <si>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</si>
  <si>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</si>
  <si>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</si>
  <si>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</si>
  <si>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</si>
  <si>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</si>
  <si>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</si>
  <si>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</si>
  <si>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</si>
  <si>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</si>
  <si>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</si>
  <si>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</si>
  <si>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</si>
  <si>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</si>
  <si>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</si>
  <si>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</si>
  <si>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</si>
  <si>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</si>
  <si>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</si>
  <si>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</si>
  <si>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</si>
  <si>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</si>
  <si>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</si>
  <si>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</si>
  <si>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</si>
  <si>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</si>
  <si>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</si>
  <si>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</si>
  <si>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</si>
  <si>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</si>
  <si>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</si>
  <si>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</si>
  <si>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</si>
  <si>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</si>
  <si>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</si>
  <si>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</si>
  <si>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</si>
  <si>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</si>
  <si>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</si>
  <si>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</si>
  <si>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</si>
  <si>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</si>
  <si>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</si>
  <si>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</si>
  <si>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</si>
  <si>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</si>
  <si>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</si>
  <si>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</si>
  <si>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</si>
  <si>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</si>
  <si>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</si>
  <si>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</si>
  <si>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</si>
  <si>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</si>
  <si>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</si>
  <si>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</si>
  <si>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</si>
  <si>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</si>
  <si>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</si>
  <si>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</si>
  <si>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</si>
  <si>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</si>
  <si>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</si>
  <si>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</si>
  <si>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</si>
  <si>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</si>
  <si>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</si>
  <si>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</si>
  <si>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</si>
  <si>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</si>
  <si>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</si>
  <si>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</si>
  <si>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</si>
  <si>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</si>
  <si>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</si>
  <si>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</si>
  <si>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</si>
  <si>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</si>
  <si>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</si>
  <si>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</si>
  <si>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</si>
  <si>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</si>
  <si>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</si>
  <si>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</si>
  <si>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</si>
  <si>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</si>
  <si>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</si>
  <si>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</si>
  <si>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</si>
  <si>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</si>
  <si>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</si>
  <si>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</si>
  <si>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</si>
  <si>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</si>
  <si>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</si>
  <si>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</si>
  <si>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</si>
  <si>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</si>
  <si>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</si>
  <si>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</si>
  <si>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</si>
  <si>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</si>
  <si>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</si>
  <si>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</si>
  <si>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</si>
  <si>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</si>
  <si>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</si>
  <si>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</si>
  <si>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</si>
  <si>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</si>
  <si>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</si>
  <si>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</si>
  <si>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</si>
  <si>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</si>
  <si>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</si>
  <si>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</si>
  <si>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</si>
  <si>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</si>
  <si>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</si>
  <si>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</si>
  <si>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</si>
  <si>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</si>
  <si>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</si>
  <si>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</si>
  <si>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</si>
  <si>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</si>
  <si>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</si>
  <si>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</si>
  <si>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</si>
  <si>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</si>
  <si>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</si>
  <si>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</si>
  <si>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</si>
  <si>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</si>
  <si>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</si>
  <si>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</si>
  <si>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</si>
  <si>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</si>
  <si>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</si>
  <si>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</si>
  <si>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</si>
  <si>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</si>
  <si>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</si>
  <si>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</si>
  <si>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</si>
  <si>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</si>
  <si>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</si>
  <si>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</si>
  <si>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</si>
  <si>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</si>
  <si>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</si>
  <si>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</si>
  <si>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</si>
  <si>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</si>
  <si>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</si>
  <si>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</si>
  <si>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</si>
  <si>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</si>
  <si>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</si>
  <si>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</si>
  <si>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</si>
  <si>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</si>
  <si>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</si>
  <si>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</si>
  <si>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</si>
  <si>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</si>
  <si>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</si>
  <si>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</si>
  <si>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</si>
  <si>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</si>
  <si>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</si>
  <si>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</si>
  <si>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</si>
  <si>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</si>
  <si>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</si>
  <si>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</si>
  <si>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</si>
  <si>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</si>
  <si>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</si>
  <si>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</si>
  <si>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</si>
  <si>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</si>
  <si>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</si>
  <si>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</si>
  <si>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</si>
  <si>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</si>
  <si>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</si>
  <si>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</si>
  <si>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</si>
  <si>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</si>
  <si>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</si>
  <si>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</si>
  <si>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</si>
  <si>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</si>
  <si>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</si>
  <si>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</si>
  <si>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</si>
  <si>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</si>
  <si>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</si>
  <si>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</si>
  <si>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</si>
  <si>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</si>
  <si>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</si>
  <si>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</si>
  <si>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</si>
  <si>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</si>
  <si>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</si>
  <si>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</si>
  <si>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</si>
  <si>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</si>
  <si>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</si>
  <si>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</si>
  <si>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</si>
  <si>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</si>
  <si>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</si>
  <si>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</si>
  <si>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</si>
  <si>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</si>
  <si>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</si>
  <si>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</si>
  <si>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</si>
  <si>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</si>
  <si>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</si>
  <si>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</si>
  <si>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</si>
  <si>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</si>
  <si>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</si>
  <si>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</si>
  <si>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</si>
  <si>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</si>
  <si>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</si>
  <si>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</si>
  <si>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</si>
  <si>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</si>
  <si>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</si>
  <si>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</si>
  <si>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</si>
  <si>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</si>
  <si>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</si>
  <si>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</si>
  <si>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</si>
  <si>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</si>
  <si>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</si>
  <si>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</si>
  <si>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</si>
  <si>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</si>
  <si>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</si>
  <si>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</si>
  <si>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</si>
  <si>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</si>
  <si>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</si>
  <si>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</si>
  <si>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</si>
  <si>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</si>
  <si>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</si>
  <si>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</si>
  <si>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</si>
  <si>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</si>
  <si>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</si>
  <si>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</si>
  <si>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</si>
  <si>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</si>
  <si>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</si>
  <si>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</si>
  <si>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</si>
  <si>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</si>
  <si>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</si>
  <si>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</si>
  <si>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</si>
  <si>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</si>
  <si>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</si>
  <si>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</si>
  <si>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</si>
  <si>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</si>
  <si>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</si>
  <si>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</si>
  <si>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</si>
  <si>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</si>
  <si>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</si>
  <si>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</si>
  <si>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</si>
  <si>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</si>
  <si>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</si>
  <si>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</si>
  <si>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</si>
  <si>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</si>
  <si>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</si>
  <si>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</si>
  <si>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</si>
  <si>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</si>
  <si>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</si>
  <si>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</si>
  <si>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</si>
  <si>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</si>
  <si>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</si>
  <si>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</si>
  <si>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</si>
  <si>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</si>
  <si>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</si>
  <si>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</si>
  <si>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</si>
  <si>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</si>
  <si>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</si>
  <si>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</si>
  <si>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</si>
  <si>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</si>
  <si>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</si>
  <si>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</si>
  <si>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</si>
  <si>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</si>
  <si>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</si>
  <si>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</si>
  <si>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</si>
  <si>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</si>
  <si>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</si>
  <si>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</si>
  <si>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</si>
  <si>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</si>
  <si>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</si>
  <si>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</si>
  <si>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</si>
  <si>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</si>
  <si>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</si>
  <si>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</si>
  <si>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</si>
  <si>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</si>
  <si>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</si>
  <si>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</si>
  <si>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</si>
  <si>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</si>
  <si>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</si>
  <si>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</si>
  <si>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</si>
  <si>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</si>
  <si>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</si>
  <si>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</si>
  <si>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</si>
  <si>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</si>
  <si>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</si>
  <si>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</si>
  <si>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</si>
  <si>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</si>
  <si>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</si>
  <si>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</si>
  <si>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</si>
  <si>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</si>
  <si>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</si>
  <si>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</si>
  <si>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</si>
  <si>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</si>
  <si>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</si>
  <si>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</si>
  <si>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</si>
  <si>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</si>
  <si>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</si>
  <si>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</si>
  <si>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</si>
  <si>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</si>
  <si>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</si>
  <si>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</si>
  <si>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</si>
  <si>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</si>
  <si>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</si>
  <si>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</si>
  <si>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</si>
  <si>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</si>
  <si>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</si>
  <si>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</si>
  <si>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</si>
  <si>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</si>
  <si>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</si>
  <si>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</si>
  <si>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</si>
  <si>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</si>
  <si>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</si>
  <si>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</si>
  <si>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</si>
  <si>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</si>
  <si>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</si>
  <si>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</si>
  <si>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</si>
  <si>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</si>
  <si>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</si>
  <si>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</si>
  <si>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</si>
  <si>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</si>
  <si>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</si>
  <si>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</si>
  <si>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</si>
  <si>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</si>
  <si>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</si>
  <si>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</si>
  <si>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</si>
  <si>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</si>
  <si>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</si>
  <si>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</si>
  <si>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</si>
  <si>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</si>
  <si>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</si>
  <si>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</si>
  <si>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</si>
  <si>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</si>
  <si>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</si>
  <si>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</si>
  <si>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</si>
  <si>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</si>
  <si>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</si>
  <si>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</si>
  <si>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</si>
  <si>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</si>
  <si>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</si>
  <si>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</si>
  <si>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</si>
  <si>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</si>
  <si>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</si>
  <si>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</si>
  <si>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</si>
  <si>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</si>
  <si>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</si>
  <si>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</si>
  <si>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</si>
  <si>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</si>
  <si>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</si>
  <si>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</si>
  <si>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</si>
  <si>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</si>
  <si>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</si>
  <si>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</si>
  <si>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</si>
  <si>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</si>
  <si>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</si>
  <si>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</si>
  <si>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</si>
  <si>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</si>
  <si>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</si>
  <si>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</si>
  <si>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</si>
  <si>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</si>
  <si>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</si>
  <si>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</si>
  <si>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</si>
  <si>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</si>
  <si>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</si>
  <si>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</si>
  <si>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</si>
  <si>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</si>
  <si>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</si>
  <si>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</si>
  <si>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</si>
  <si>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</si>
  <si>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</si>
  <si>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</si>
  <si>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</si>
  <si>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</si>
  <si>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</si>
  <si>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</si>
  <si>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</si>
  <si>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</si>
  <si>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</si>
  <si>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</si>
  <si>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</si>
  <si>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</si>
  <si>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</si>
  <si>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</si>
  <si>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</si>
  <si>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</si>
  <si>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</si>
  <si>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</si>
  <si>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</si>
  <si>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</si>
  <si>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</si>
  <si>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</si>
  <si>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</si>
  <si>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</si>
  <si>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</si>
  <si>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</si>
  <si>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</si>
  <si>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</si>
  <si>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</si>
  <si>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</si>
  <si>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</si>
  <si>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</si>
  <si>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</si>
  <si>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</si>
  <si>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</si>
  <si>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</si>
  <si>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</si>
  <si>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</si>
  <si>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</si>
  <si>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</si>
  <si>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</si>
  <si>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</si>
  <si>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</si>
  <si>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</si>
  <si>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</si>
  <si>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</si>
  <si>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</si>
  <si>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</si>
  <si>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</si>
  <si>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</si>
  <si>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</si>
  <si>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</si>
  <si>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</si>
  <si>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</si>
  <si>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</si>
  <si>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</si>
  <si>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</si>
  <si>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</si>
  <si>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</si>
  <si>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</si>
  <si>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</si>
  <si>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</si>
  <si>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</si>
  <si>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</si>
  <si>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</si>
  <si>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</si>
  <si>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</si>
  <si>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</si>
  <si>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</si>
  <si>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</si>
  <si>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</si>
  <si>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</si>
  <si>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</si>
  <si>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</si>
  <si>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</si>
  <si>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</si>
  <si>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</si>
  <si>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</si>
  <si>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</si>
  <si>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</si>
  <si>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</si>
  <si>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</si>
  <si>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</si>
  <si>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</si>
  <si>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</si>
  <si>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</si>
  <si>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</si>
  <si>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</si>
  <si>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</si>
  <si>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</si>
  <si>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</si>
  <si>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</si>
  <si>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</si>
  <si>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</si>
  <si>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</si>
  <si>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</si>
  <si>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</si>
  <si>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</si>
  <si>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</si>
  <si>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</si>
  <si>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</si>
  <si>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</si>
  <si>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</si>
  <si>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</si>
  <si>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</si>
  <si>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</si>
  <si>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</si>
  <si>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</si>
  <si>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</si>
  <si>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</si>
  <si>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</si>
  <si>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</si>
  <si>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</si>
  <si>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</si>
  <si>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</si>
  <si>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</si>
  <si>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</si>
  <si>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</si>
  <si>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</si>
  <si>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</si>
  <si>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</si>
  <si>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</si>
  <si>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</si>
  <si>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</si>
  <si>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</si>
  <si>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</si>
  <si>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</si>
  <si>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</si>
  <si>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</si>
  <si>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</si>
  <si>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</si>
  <si>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</si>
  <si>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</si>
  <si>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</si>
  <si>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</si>
  <si>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</si>
  <si>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</si>
  <si>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</si>
  <si>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</si>
  <si>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</si>
  <si>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</si>
  <si>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</si>
  <si>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</si>
  <si>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</si>
  <si>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</si>
  <si>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</si>
  <si>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</si>
  <si>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</si>
  <si>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</si>
  <si>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</si>
  <si>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</si>
  <si>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</si>
  <si>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</si>
  <si>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</si>
  <si>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</si>
  <si>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</si>
  <si>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</si>
  <si>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</si>
  <si>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</si>
  <si>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</si>
  <si>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</si>
  <si>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</si>
  <si>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</si>
  <si>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</si>
  <si>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</si>
  <si>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</si>
  <si>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</si>
  <si>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</si>
  <si>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</si>
  <si>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</si>
  <si>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</si>
  <si>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</si>
  <si>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</si>
  <si>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</si>
  <si>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</si>
  <si>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</si>
  <si>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</si>
  <si>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</si>
  <si>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</si>
  <si>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</si>
  <si>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</si>
  <si>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</si>
  <si>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</si>
  <si>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</si>
  <si>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</si>
  <si>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</si>
  <si>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</si>
  <si>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</si>
  <si>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</si>
  <si>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</si>
  <si>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</si>
  <si>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</si>
  <si>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</si>
  <si>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</si>
  <si>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</si>
  <si>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</si>
  <si>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</si>
  <si>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</si>
  <si>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</si>
  <si>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</si>
  <si>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</si>
  <si>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</si>
  <si>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</si>
  <si>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</si>
  <si>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</si>
  <si>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</si>
  <si>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</si>
  <si>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</si>
  <si>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</si>
  <si>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</si>
  <si>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</si>
  <si>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</si>
  <si>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</si>
  <si>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</si>
  <si>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</si>
  <si>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</si>
  <si>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</si>
  <si>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</si>
  <si>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</si>
  <si>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</si>
  <si>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</si>
  <si>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</si>
  <si>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</si>
  <si>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</si>
  <si>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</si>
  <si>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</si>
  <si>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</si>
  <si>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</si>
  <si>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</si>
  <si>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</si>
  <si>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</si>
  <si>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</si>
  <si>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</si>
  <si>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</si>
  <si>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</si>
  <si>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</si>
  <si>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</si>
  <si>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</si>
  <si>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</si>
  <si>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</si>
  <si>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</si>
  <si>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</si>
  <si>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</si>
  <si>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</si>
  <si>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</si>
  <si>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</si>
  <si>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</si>
  <si>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</si>
  <si>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</si>
  <si>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</si>
  <si>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</si>
  <si>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</si>
  <si>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</si>
  <si>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</si>
  <si>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</si>
  <si>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</si>
  <si>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</si>
  <si>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</si>
  <si>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</si>
  <si>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</si>
  <si>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</si>
  <si>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</si>
  <si>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</si>
  <si>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</si>
  <si>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</si>
  <si>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</si>
  <si>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</si>
  <si>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</si>
  <si>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</si>
  <si>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</si>
  <si>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</si>
  <si>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</si>
  <si>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</si>
  <si>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</si>
  <si>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</si>
  <si>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</si>
  <si>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</si>
  <si>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</si>
  <si>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</si>
  <si>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</si>
  <si>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</si>
  <si>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</si>
  <si>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</si>
  <si>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</si>
  <si>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</si>
  <si>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</si>
  <si>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</si>
  <si>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</si>
  <si>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</si>
  <si>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</si>
  <si>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</si>
  <si>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</si>
  <si>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</si>
  <si>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</si>
  <si>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</si>
  <si>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</si>
  <si>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</si>
  <si>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</si>
  <si>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</si>
  <si>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</si>
  <si>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</si>
  <si>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</si>
  <si>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</si>
  <si>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</si>
  <si>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</si>
  <si>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</si>
  <si>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</si>
  <si>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</si>
  <si>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</si>
  <si>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</si>
  <si>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</si>
  <si>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</si>
  <si>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</si>
  <si>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</si>
  <si>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</si>
  <si>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</si>
  <si>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</si>
  <si>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</si>
  <si>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</si>
  <si>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</si>
  <si>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</si>
  <si>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</si>
  <si>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</si>
  <si>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</si>
  <si>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</si>
  <si>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</si>
  <si>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</si>
  <si>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</si>
  <si>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</si>
  <si>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</si>
  <si>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</si>
  <si>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</si>
  <si>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</si>
  <si>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</si>
  <si>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</si>
  <si>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</si>
  <si>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</si>
  <si>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</si>
  <si>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</si>
  <si>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</si>
  <si>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</si>
  <si>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</si>
  <si>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</si>
  <si>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</si>
  <si>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</si>
  <si>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</si>
  <si>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</si>
  <si>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</si>
  <si>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</si>
  <si>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</si>
  <si>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</si>
  <si>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</si>
  <si>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</si>
  <si>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</si>
  <si>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</si>
  <si>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</si>
  <si>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</si>
  <si>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</si>
  <si>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</si>
  <si>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</si>
  <si>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</si>
  <si>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</si>
  <si>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</si>
  <si>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</si>
  <si>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</si>
  <si>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</si>
  <si>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</si>
  <si>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</si>
  <si>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</si>
  <si>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</si>
  <si>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</si>
  <si>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</si>
  <si>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</si>
  <si>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</si>
  <si>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</si>
  <si>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</si>
  <si>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</si>
  <si>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</si>
  <si>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</si>
  <si>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</si>
  <si>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</si>
  <si>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</si>
  <si>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</si>
  <si>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</si>
  <si>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</si>
  <si>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</si>
  <si>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</si>
  <si>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</si>
  <si>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</si>
  <si>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</si>
  <si>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</si>
  <si>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</si>
  <si>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</si>
  <si>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</si>
  <si>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</si>
  <si>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</si>
  <si>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</si>
  <si>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</si>
  <si>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</si>
  <si>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</si>
  <si>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</si>
  <si>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</si>
  <si>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</si>
  <si>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</si>
  <si>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</si>
  <si>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</si>
  <si>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</si>
  <si>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</si>
  <si>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</si>
  <si>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</si>
  <si>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</si>
  <si>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</si>
  <si>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</si>
  <si>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</si>
  <si>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</si>
  <si>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</si>
  <si>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</si>
  <si>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</si>
  <si>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</si>
  <si>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</si>
  <si>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</si>
  <si>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</si>
  <si>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</si>
  <si>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</si>
  <si>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</si>
  <si>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</si>
  <si>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</si>
  <si>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</si>
  <si>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</si>
  <si>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</si>
  <si>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</si>
  <si>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</si>
  <si>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</si>
  <si>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</si>
  <si>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</si>
  <si>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</si>
  <si>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</si>
  <si>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</si>
  <si>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</si>
  <si>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</si>
  <si>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</si>
  <si>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</si>
  <si>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</si>
  <si>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</si>
  <si>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</si>
  <si>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</si>
  <si>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</si>
  <si>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</si>
  <si>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</si>
  <si>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</si>
  <si>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</si>
  <si>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</si>
  <si>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</si>
  <si>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</si>
  <si>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</si>
  <si>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</si>
  <si>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</si>
  <si>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</si>
  <si>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</si>
  <si>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</si>
  <si>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</si>
  <si>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</si>
  <si>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</si>
  <si>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</si>
  <si>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</si>
  <si>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</si>
  <si>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</si>
  <si>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</si>
  <si>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</si>
  <si>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</si>
  <si>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</si>
  <si>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</si>
  <si>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</si>
  <si>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</si>
  <si>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</si>
  <si>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</si>
  <si>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</si>
  <si>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</si>
  <si>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</si>
  <si>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</si>
  <si>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</si>
  <si>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</si>
  <si>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</si>
  <si>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</si>
  <si>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</si>
  <si>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</si>
  <si>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</si>
  <si>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</si>
  <si>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</si>
  <si>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</si>
  <si>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</si>
  <si>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</si>
  <si>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</si>
  <si>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</si>
  <si>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</si>
  <si>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</si>
  <si>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</si>
  <si>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</si>
  <si>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</si>
  <si>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</si>
  <si>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</si>
  <si>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</si>
  <si>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</si>
  <si>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</si>
  <si>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</si>
  <si>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</si>
  <si>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</si>
  <si>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</si>
  <si>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</si>
  <si>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</si>
  <si>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</si>
  <si>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</si>
  <si>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</si>
  <si>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</si>
  <si>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</si>
  <si>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</si>
  <si>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</si>
  <si>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</si>
  <si>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</si>
  <si>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</si>
  <si>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</si>
  <si>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</si>
  <si>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</si>
  <si>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</si>
  <si>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</si>
  <si>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</si>
  <si>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</si>
  <si>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</si>
  <si>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</si>
  <si>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</si>
  <si>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</si>
  <si>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</si>
  <si>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</si>
  <si>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</si>
  <si>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</si>
  <si>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</si>
  <si>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</si>
  <si>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</si>
  <si>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</si>
  <si>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</si>
  <si>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</si>
  <si>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</si>
  <si>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</si>
  <si>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</si>
  <si>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</si>
  <si>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</si>
  <si>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</si>
  <si>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</si>
  <si>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</si>
  <si>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</si>
  <si>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</si>
  <si>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</si>
  <si>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</si>
  <si>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</si>
  <si>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</si>
  <si>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</si>
  <si>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</si>
  <si>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</si>
  <si>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</si>
  <si>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</si>
  <si>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</si>
  <si>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</si>
  <si>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</si>
  <si>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</si>
  <si>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</si>
  <si>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</si>
  <si>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</si>
  <si>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</si>
  <si>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</si>
  <si>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</si>
  <si>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</si>
  <si>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</si>
  <si>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</si>
  <si>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</si>
  <si>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</si>
  <si>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</si>
  <si>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</si>
  <si>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</si>
  <si>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</si>
  <si>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</si>
  <si>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</si>
  <si>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</si>
  <si>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</si>
  <si>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</si>
  <si>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</si>
  <si>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</si>
  <si>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</si>
  <si>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</si>
  <si>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</si>
  <si>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</si>
  <si>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</si>
  <si>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</si>
  <si>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</si>
  <si>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</si>
  <si>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</si>
  <si>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</si>
  <si>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</si>
  <si>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</si>
  <si>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</si>
  <si>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</si>
  <si>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</si>
  <si>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</si>
  <si>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</si>
  <si>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</si>
  <si>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</si>
  <si>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</si>
  <si>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</si>
  <si>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</si>
  <si>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</si>
  <si>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</si>
  <si>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</si>
  <si>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</si>
  <si>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</si>
  <si>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</si>
  <si>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</si>
  <si>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</si>
  <si>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</si>
  <si>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</si>
  <si>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</si>
  <si>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</si>
  <si>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</si>
  <si>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</si>
  <si>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</si>
  <si>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</si>
  <si>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</si>
  <si>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</si>
  <si>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</si>
  <si>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</si>
  <si>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</si>
  <si>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</si>
  <si>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</si>
  <si>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</si>
  <si>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</si>
  <si>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</si>
  <si>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</si>
  <si>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</si>
  <si>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</si>
  <si>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</si>
  <si>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</si>
  <si>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</si>
  <si>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</si>
  <si>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</si>
  <si>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</si>
  <si>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</si>
  <si>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</si>
  <si>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</si>
  <si>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</si>
  <si>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</si>
  <si>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</si>
  <si>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</si>
  <si>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</si>
  <si>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</si>
  <si>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</si>
  <si>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</si>
  <si>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</si>
  <si>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</si>
  <si>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</si>
  <si>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</si>
  <si>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</si>
  <si>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</si>
  <si>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</si>
  <si>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</si>
  <si>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</si>
  <si>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</si>
  <si>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</si>
  <si>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</si>
  <si>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</si>
  <si>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</si>
  <si>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</si>
  <si>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</si>
  <si>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</si>
  <si>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</si>
  <si>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</si>
  <si>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</si>
  <si>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</si>
  <si>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</si>
  <si>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</si>
  <si>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</si>
  <si>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</si>
  <si>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</si>
  <si>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</si>
  <si>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</si>
  <si>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</si>
  <si>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</si>
  <si>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</si>
  <si>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</si>
  <si>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</si>
  <si>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</si>
  <si>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</si>
  <si>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</si>
  <si>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</si>
  <si>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</si>
  <si>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</si>
  <si>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</si>
  <si>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</si>
  <si>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</si>
  <si>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</si>
  <si>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</si>
  <si>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</si>
  <si>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</si>
  <si>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</si>
  <si>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</si>
  <si>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</si>
  <si>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</si>
  <si>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</si>
  <si>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</si>
  <si>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</si>
  <si>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</si>
  <si>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</si>
  <si>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</si>
  <si>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</si>
  <si>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</si>
  <si>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</si>
  <si>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</si>
  <si>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</si>
  <si>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</si>
  <si>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</si>
  <si>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</si>
  <si>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</si>
  <si>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</si>
  <si>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</si>
  <si>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</si>
  <si>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</si>
  <si>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</si>
  <si>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</si>
  <si>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</si>
  <si>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</si>
  <si>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</si>
  <si>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</si>
  <si>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</si>
  <si>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</si>
  <si>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</si>
  <si>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</si>
  <si>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</si>
  <si>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</si>
  <si>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</si>
  <si>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</si>
  <si>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</si>
  <si>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</si>
  <si>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</si>
  <si>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</si>
  <si>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</si>
  <si>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</si>
  <si>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</si>
  <si>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</si>
  <si>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</si>
  <si>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</si>
  <si>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</si>
  <si>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</si>
  <si>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</si>
  <si>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</si>
  <si>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</si>
  <si>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</si>
  <si>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</si>
  <si>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</si>
  <si>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</si>
  <si>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</si>
  <si>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</si>
  <si>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</si>
  <si>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</si>
  <si>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</si>
  <si>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</si>
  <si>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</si>
  <si>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</si>
  <si>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</si>
  <si>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</si>
  <si>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</si>
  <si>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</si>
  <si>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</si>
  <si>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</si>
  <si>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</si>
  <si>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</si>
  <si>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</si>
  <si>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</si>
  <si>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</si>
  <si>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</si>
  <si>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</si>
  <si>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</si>
  <si>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</si>
  <si>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</si>
  <si>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</si>
  <si>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</si>
  <si>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</si>
  <si>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</si>
  <si>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</si>
  <si>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</si>
  <si>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</si>
  <si>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</si>
  <si>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</si>
  <si>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</si>
  <si>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</si>
  <si>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</si>
  <si>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</si>
  <si>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</si>
  <si>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</si>
  <si>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</si>
  <si>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</si>
  <si>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</si>
  <si>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</si>
  <si>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</si>
  <si>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</si>
  <si>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</si>
  <si>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</si>
  <si>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</si>
  <si>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</si>
  <si>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</si>
  <si>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</si>
  <si>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</si>
  <si>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</si>
  <si>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</si>
  <si>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</si>
  <si>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</si>
  <si>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</si>
  <si>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</si>
  <si>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</si>
  <si>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</si>
  <si>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</si>
  <si>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</si>
  <si>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</si>
  <si>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</si>
  <si>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</si>
  <si>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</si>
  <si>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</si>
  <si>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</si>
  <si>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</si>
  <si>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</si>
  <si>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</si>
  <si>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</si>
  <si>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</si>
  <si>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</si>
  <si>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</si>
  <si>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</si>
  <si>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</si>
  <si>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</si>
  <si>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</si>
  <si>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</si>
  <si>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</si>
  <si>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</si>
  <si>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</si>
  <si>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</si>
  <si>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</si>
  <si>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</si>
  <si>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</si>
  <si>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</si>
  <si>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</si>
  <si>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</si>
  <si>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</si>
  <si>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</si>
  <si>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</si>
  <si>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</si>
  <si>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</si>
  <si>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</si>
  <si>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</si>
  <si>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</si>
  <si>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</si>
  <si>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</si>
  <si>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</si>
  <si>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</si>
  <si>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</si>
  <si>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</si>
  <si>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</si>
  <si>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</si>
  <si>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</si>
  <si>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</si>
  <si>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</si>
  <si>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</si>
  <si>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</si>
  <si>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</si>
  <si>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</si>
  <si>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</si>
  <si>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</si>
  <si>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</si>
  <si>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</si>
  <si>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</si>
  <si>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</si>
  <si>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</si>
  <si>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</si>
  <si>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</si>
  <si>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</si>
  <si>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</si>
  <si>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</si>
  <si>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</si>
  <si>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</si>
  <si>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</si>
  <si>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</si>
  <si>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</si>
  <si>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</si>
  <si>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</si>
  <si>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</si>
  <si>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</si>
  <si>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</si>
  <si>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</si>
  <si>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</si>
  <si>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</si>
  <si>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</si>
  <si>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</si>
  <si>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</si>
  <si>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</si>
  <si>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</si>
  <si>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</si>
  <si>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</si>
  <si>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</si>
  <si>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</si>
  <si>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</si>
  <si>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</si>
  <si>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</si>
  <si>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</si>
  <si>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</si>
  <si>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</si>
  <si>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</si>
  <si>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</si>
  <si>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</si>
  <si>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</si>
  <si>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</si>
  <si>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</si>
  <si>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</si>
  <si>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</si>
  <si>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</si>
  <si>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</si>
  <si>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</si>
  <si>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</si>
  <si>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</si>
  <si>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</si>
  <si>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</si>
  <si>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</si>
  <si>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</si>
  <si>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</si>
  <si>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</si>
  <si>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</si>
  <si>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</si>
  <si>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</si>
  <si>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</si>
  <si>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</si>
  <si>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</si>
  <si>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</si>
  <si>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</si>
  <si>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</si>
  <si>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</si>
  <si>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</si>
  <si>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</si>
  <si>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</si>
  <si>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</si>
  <si>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</si>
  <si>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</si>
  <si>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</si>
  <si>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</si>
  <si>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</si>
  <si>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</si>
  <si>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</si>
  <si>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</si>
  <si>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</si>
  <si>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</si>
  <si>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</si>
  <si>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</si>
  <si>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</si>
  <si>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</si>
  <si>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</si>
  <si>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</si>
  <si>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</si>
  <si>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</si>
  <si>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</si>
  <si>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</si>
  <si>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</si>
  <si>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</si>
  <si>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</si>
  <si>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</si>
  <si>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</si>
  <si>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</si>
  <si>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</si>
  <si>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</si>
  <si>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</si>
  <si>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</si>
  <si>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</si>
  <si>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</si>
  <si>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</si>
  <si>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</si>
  <si>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</si>
  <si>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</si>
  <si>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</si>
  <si>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</si>
  <si>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</si>
  <si>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</si>
  <si>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</si>
  <si>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</si>
  <si>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</si>
  <si>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</si>
  <si>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</si>
  <si>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</si>
  <si>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</si>
  <si>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</si>
  <si>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</si>
  <si>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</si>
  <si>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</si>
  <si>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</si>
  <si>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</si>
  <si>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</si>
  <si>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</si>
  <si>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</si>
  <si>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</si>
  <si>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</si>
  <si>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</si>
  <si>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</si>
  <si>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</si>
  <si>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</si>
  <si>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</si>
  <si>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</si>
  <si>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</si>
  <si>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</si>
  <si>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</si>
  <si>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</si>
  <si>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</si>
  <si>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</si>
  <si>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</si>
  <si>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</si>
  <si>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</si>
  <si>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</si>
  <si>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</si>
  <si>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</si>
  <si>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</si>
  <si>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</si>
  <si>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</si>
  <si>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</si>
  <si>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</si>
  <si>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</si>
  <si>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</si>
  <si>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</si>
  <si>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</si>
  <si>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</si>
  <si>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</si>
  <si>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</si>
  <si>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</si>
  <si>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</si>
  <si>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</si>
  <si>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</si>
  <si>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</si>
  <si>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</si>
  <si>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</si>
  <si>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</si>
  <si>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</si>
  <si>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</si>
  <si>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</si>
  <si>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</si>
  <si>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</si>
  <si>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</si>
  <si>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</si>
  <si>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</si>
  <si>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</si>
  <si>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</si>
  <si>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</si>
  <si>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</si>
  <si>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</si>
  <si>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</si>
  <si>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</si>
  <si>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</si>
  <si>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</si>
  <si>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</si>
  <si>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</si>
  <si>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</si>
  <si>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</si>
  <si>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</si>
  <si>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</si>
  <si>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</si>
  <si>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</si>
  <si>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</si>
  <si>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</si>
  <si>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</si>
  <si>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</si>
  <si>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</si>
  <si>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</si>
  <si>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</si>
  <si>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</si>
  <si>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</si>
  <si>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</si>
  <si>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</si>
  <si>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</si>
  <si>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</si>
  <si>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</si>
  <si>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</si>
  <si>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</si>
  <si>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</si>
  <si>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</si>
  <si>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</si>
  <si>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</si>
  <si>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</si>
  <si>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</si>
  <si>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</si>
  <si>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</si>
  <si>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</si>
  <si>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</si>
  <si>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</si>
  <si>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</si>
  <si>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</si>
  <si>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</si>
  <si>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</si>
  <si>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</si>
  <si>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</si>
  <si>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</si>
  <si>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</si>
  <si>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</si>
  <si>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</si>
  <si>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</si>
  <si>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</si>
  <si>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</si>
  <si>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</si>
  <si>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</si>
  <si>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</si>
  <si>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</si>
  <si>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</si>
  <si>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</si>
  <si>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</si>
  <si>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</si>
  <si>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</si>
  <si>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</si>
  <si>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</si>
  <si>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</si>
  <si>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</si>
  <si>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</si>
  <si>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</si>
  <si>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</si>
  <si>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</si>
  <si>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</si>
  <si>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</si>
  <si>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</si>
  <si>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</si>
  <si>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</si>
  <si>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</si>
  <si>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</si>
  <si>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</si>
  <si>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</si>
  <si>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</si>
  <si>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</si>
  <si>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</si>
  <si>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</si>
  <si>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</si>
  <si>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</si>
  <si>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</si>
  <si>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</si>
  <si>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</si>
  <si>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</si>
  <si>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</si>
  <si>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</si>
  <si>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</si>
  <si>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</si>
  <si>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</si>
  <si>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</si>
  <si>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</si>
  <si>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</si>
  <si>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</si>
  <si>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</si>
  <si>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</si>
  <si>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</si>
  <si>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</si>
  <si>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</si>
  <si>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</si>
  <si>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</si>
  <si>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</si>
  <si>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</si>
  <si>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</si>
  <si>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</si>
  <si>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</si>
  <si>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</si>
  <si>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</si>
  <si>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</si>
  <si>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</si>
  <si>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</si>
  <si>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</si>
  <si>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</si>
  <si>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</si>
  <si>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</si>
  <si>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</si>
  <si>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</si>
  <si>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</si>
  <si>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</si>
  <si>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</si>
  <si>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</si>
  <si>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</si>
  <si>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</si>
  <si>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</si>
  <si>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</si>
  <si>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</si>
  <si>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</si>
  <si>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</si>
  <si>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</si>
  <si>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</si>
  <si>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</si>
  <si>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</si>
  <si>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</si>
  <si>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</si>
  <si>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</si>
  <si>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</si>
  <si>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</si>
  <si>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</si>
  <si>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</si>
  <si>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</si>
  <si>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</si>
  <si>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</si>
  <si>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</si>
  <si>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</si>
  <si>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</si>
  <si>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</si>
  <si>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</si>
  <si>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</si>
  <si>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</si>
  <si>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</si>
  <si>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</si>
  <si>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</si>
  <si>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</si>
  <si>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</si>
  <si>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</si>
  <si>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</si>
  <si>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</si>
  <si>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</si>
  <si>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</si>
  <si>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</si>
  <si>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</si>
  <si>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</si>
  <si>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</si>
  <si>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</si>
  <si>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</si>
  <si>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</si>
  <si>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</si>
  <si>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</si>
  <si>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</si>
  <si>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</si>
  <si>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</si>
  <si>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</si>
  <si>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</si>
  <si>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</si>
  <si>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</si>
  <si>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</si>
  <si>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</si>
  <si>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</si>
  <si>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</si>
  <si>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</si>
  <si>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</si>
  <si>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</si>
  <si>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</si>
  <si>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</si>
  <si>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</si>
  <si>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</si>
  <si>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</si>
  <si>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</si>
  <si>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</si>
  <si>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</si>
  <si>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</si>
  <si>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</si>
  <si>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</si>
  <si>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</si>
  <si>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</si>
  <si>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</si>
  <si>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</si>
  <si>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</si>
  <si>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</si>
  <si>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</si>
  <si>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</si>
  <si>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</si>
  <si>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</si>
  <si>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</si>
  <si>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</si>
  <si>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</si>
  <si>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</si>
  <si>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</si>
  <si>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</si>
  <si>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</si>
  <si>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</si>
  <si>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</si>
  <si>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</si>
  <si>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</si>
  <si>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</si>
  <si>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</si>
  <si>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</si>
  <si>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</si>
  <si>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</si>
  <si>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</si>
  <si>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</si>
  <si>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</si>
  <si>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</si>
  <si>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</si>
  <si>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</si>
  <si>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</si>
  <si>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</si>
  <si>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</si>
  <si>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</si>
  <si>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</si>
  <si>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</si>
  <si>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</si>
  <si>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</si>
  <si>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</si>
  <si>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</si>
  <si>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</si>
  <si>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</si>
  <si>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</si>
  <si>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</si>
  <si>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</si>
  <si>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</si>
  <si>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</si>
  <si>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</si>
  <si>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</si>
  <si>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</si>
  <si>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</si>
  <si>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</si>
  <si>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</si>
  <si>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</si>
  <si>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</si>
  <si>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</si>
  <si>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</si>
  <si>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</si>
  <si>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</si>
  <si>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</si>
  <si>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</si>
  <si>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</si>
  <si>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</si>
  <si>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</si>
  <si>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</si>
  <si>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</si>
  <si>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</si>
  <si>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</si>
  <si>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</si>
  <si>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</si>
  <si>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</si>
  <si>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</si>
  <si>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</si>
  <si>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</si>
  <si>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</si>
  <si>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</si>
  <si>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</si>
  <si>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</si>
  <si>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</si>
  <si>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</si>
  <si>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</si>
  <si>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</si>
  <si>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</si>
  <si>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</si>
  <si>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</si>
  <si>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</si>
  <si>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</si>
  <si>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</si>
  <si>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</si>
  <si>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</si>
  <si>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</si>
  <si>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</si>
  <si>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</si>
  <si>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</si>
  <si>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</si>
  <si>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</si>
  <si>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</si>
  <si>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</si>
  <si>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</si>
  <si>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</si>
  <si>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</si>
  <si>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</si>
  <si>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</si>
  <si>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</si>
  <si>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</si>
  <si>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</si>
  <si>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</si>
  <si>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</si>
  <si>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</si>
  <si>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</si>
  <si>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</si>
  <si>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</si>
  <si>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</si>
  <si>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</si>
  <si>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</si>
  <si>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</si>
  <si>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</si>
  <si>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</si>
  <si>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</si>
  <si>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</si>
  <si>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</si>
  <si>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</si>
  <si>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</si>
  <si>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</si>
  <si>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</si>
  <si>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</si>
  <si>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</si>
  <si>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</si>
  <si>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</si>
  <si>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</si>
  <si>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</si>
  <si>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</si>
  <si>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</si>
  <si>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</si>
  <si>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</si>
  <si>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</si>
  <si>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</si>
  <si>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</si>
  <si>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</si>
  <si>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</si>
  <si>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</si>
  <si>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</si>
  <si>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</si>
  <si>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</si>
  <si>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</si>
  <si>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</si>
  <si>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</si>
  <si>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</si>
  <si>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</si>
  <si>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</si>
  <si>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</si>
  <si>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</si>
  <si>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</si>
  <si>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</si>
  <si>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</si>
  <si>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</si>
  <si>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</si>
  <si>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</si>
  <si>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</si>
  <si>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</si>
  <si>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</si>
  <si>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</si>
  <si>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</si>
  <si>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</si>
  <si>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</si>
  <si>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</si>
  <si>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</si>
  <si>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</si>
  <si>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</si>
  <si>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</si>
  <si>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</si>
  <si>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</si>
  <si>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</si>
  <si>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</si>
  <si>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</si>
  <si>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</si>
  <si>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</si>
  <si>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</si>
  <si>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</si>
  <si>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</si>
  <si>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</si>
  <si>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</si>
  <si>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</si>
  <si>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</si>
  <si>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</si>
  <si>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</si>
  <si>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</si>
  <si>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</si>
  <si>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</si>
  <si>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</si>
  <si>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</si>
  <si>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</si>
  <si>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</si>
  <si>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</si>
  <si>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</si>
  <si>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</si>
  <si>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</si>
  <si>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</si>
  <si>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</si>
  <si>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</si>
  <si>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</si>
  <si>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</si>
  <si>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</si>
  <si>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</si>
  <si>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</si>
  <si>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</si>
  <si>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</si>
  <si>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</si>
  <si>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</si>
  <si>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</si>
  <si>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</si>
  <si>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</si>
  <si>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</si>
  <si>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</si>
  <si>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</si>
  <si>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</si>
  <si>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</si>
  <si>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</si>
  <si>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</si>
  <si>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</si>
  <si>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</si>
  <si>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</si>
  <si>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</si>
  <si>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</si>
  <si>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</si>
  <si>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</si>
  <si>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</si>
  <si>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</si>
  <si>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</si>
  <si>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</si>
  <si>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</si>
  <si>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</si>
  <si>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</si>
  <si>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</si>
  <si>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</si>
  <si>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</si>
  <si>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</si>
  <si>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</si>
  <si>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</si>
  <si>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</si>
  <si>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</si>
  <si>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</si>
  <si>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</si>
  <si>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</si>
  <si>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</si>
  <si>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</si>
  <si>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</si>
  <si>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</si>
  <si>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</si>
  <si>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</si>
  <si>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</si>
  <si>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</si>
  <si>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</si>
  <si>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</si>
  <si>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</si>
  <si>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</si>
  <si>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</si>
  <si>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</si>
  <si>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</si>
  <si>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</si>
  <si>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</si>
  <si>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</si>
  <si>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</si>
  <si>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</si>
  <si>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</si>
  <si>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</si>
  <si>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</si>
  <si>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</si>
  <si>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</si>
  <si>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</si>
  <si>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</si>
  <si>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</si>
  <si>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</si>
  <si>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</si>
  <si>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</si>
  <si>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</si>
  <si>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</si>
  <si>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</si>
  <si>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</si>
  <si>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</si>
  <si>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</si>
  <si>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</si>
  <si>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</si>
  <si>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</si>
  <si>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</si>
  <si>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</si>
  <si>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</si>
  <si>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</si>
  <si>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</si>
  <si>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</si>
  <si>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</si>
  <si>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</si>
  <si>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</si>
  <si>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</si>
  <si>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</si>
  <si>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</si>
  <si>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</si>
  <si>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</si>
  <si>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</si>
  <si>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</si>
  <si>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</si>
  <si>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</si>
  <si>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</si>
  <si>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</si>
  <si>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</si>
  <si>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</si>
  <si>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</si>
  <si>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</si>
  <si>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</si>
  <si>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</si>
  <si>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</si>
  <si>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</si>
  <si>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</si>
  <si>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</si>
  <si>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</si>
  <si>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</si>
  <si>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</si>
  <si>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</si>
  <si>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</si>
  <si>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</si>
  <si>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</si>
  <si>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</si>
  <si>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</si>
  <si>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</si>
  <si>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</si>
  <si>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</si>
  <si>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</si>
  <si>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</si>
  <si>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</si>
  <si>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</si>
  <si>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</si>
  <si>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</si>
  <si>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</si>
  <si>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</si>
  <si>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</si>
  <si>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</si>
  <si>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</si>
  <si>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</si>
  <si>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</si>
  <si>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</si>
  <si>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</si>
  <si>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</si>
  <si>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</si>
  <si>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</si>
  <si>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</si>
  <si>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</si>
  <si>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</si>
  <si>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</si>
  <si>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</si>
  <si>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</si>
  <si>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</si>
  <si>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</si>
  <si>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</si>
  <si>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</si>
  <si>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</si>
  <si>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</si>
  <si>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</si>
  <si>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</si>
  <si>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</si>
  <si>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</si>
  <si>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</si>
  <si>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</si>
  <si>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</si>
  <si>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</si>
  <si>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</si>
  <si>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</si>
  <si>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</si>
  <si>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</si>
  <si>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</si>
  <si>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</si>
  <si>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</si>
  <si>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</si>
  <si>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</si>
  <si>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</si>
  <si>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</si>
  <si>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</si>
  <si>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</si>
  <si>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</si>
  <si>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</si>
  <si>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</si>
  <si>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</si>
  <si>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</si>
  <si>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</si>
  <si>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</si>
  <si>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</si>
  <si>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</si>
  <si>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</si>
  <si>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</si>
  <si>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</si>
  <si>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</si>
  <si>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</si>
  <si>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</si>
  <si>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</si>
  <si>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</si>
  <si>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</si>
  <si>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</si>
  <si>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</si>
  <si>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</si>
  <si>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</si>
  <si>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</si>
  <si>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</si>
  <si>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</si>
  <si>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</si>
  <si>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</si>
  <si>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</si>
  <si>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</si>
  <si>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</si>
  <si>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</si>
  <si>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</si>
  <si>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</si>
  <si>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</si>
  <si>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</si>
  <si>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</si>
  <si>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</si>
  <si>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</si>
  <si>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</si>
  <si>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</si>
  <si>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</si>
  <si>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</si>
  <si>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</si>
  <si>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</si>
  <si>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</si>
  <si>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</si>
  <si>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</si>
  <si>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</si>
  <si>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</si>
  <si>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</si>
  <si>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</si>
  <si>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</si>
  <si>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</si>
  <si>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</si>
  <si>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</si>
  <si>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</si>
  <si>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</si>
  <si>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</si>
  <si>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</si>
  <si>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</si>
  <si>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</si>
  <si>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</si>
  <si>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</si>
  <si>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</si>
  <si>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</si>
  <si>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</si>
  <si>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</si>
  <si>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</si>
  <si>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</si>
  <si>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</si>
  <si>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</si>
  <si>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</si>
  <si>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</si>
  <si>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</si>
  <si>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</si>
  <si>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</si>
  <si>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</si>
  <si>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</si>
  <si>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</si>
  <si>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</si>
  <si>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</si>
  <si>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</si>
  <si>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</si>
  <si>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</si>
  <si>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</si>
  <si>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</si>
  <si>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</si>
  <si>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</si>
  <si>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</si>
  <si>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</si>
  <si>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</si>
  <si>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</si>
  <si>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</si>
  <si>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</si>
  <si>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</si>
  <si>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</si>
  <si>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</si>
  <si>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</si>
  <si>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</si>
  <si>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</si>
  <si>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</si>
  <si>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</si>
  <si>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</si>
  <si>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</si>
  <si>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</si>
  <si>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</si>
  <si>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</si>
  <si>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</si>
  <si>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</si>
  <si>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</si>
  <si>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</si>
  <si>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</si>
  <si>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</si>
  <si>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</si>
  <si>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</si>
  <si>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</si>
  <si>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</si>
  <si>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</si>
  <si>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</si>
  <si>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</si>
  <si>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</si>
  <si>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</si>
  <si>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</si>
  <si>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</si>
  <si>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</si>
  <si>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</si>
  <si>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</si>
  <si>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</si>
  <si>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</si>
  <si>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</si>
  <si>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</si>
  <si>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</si>
  <si>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</si>
  <si>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</si>
  <si>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</si>
  <si>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</si>
  <si>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</si>
  <si>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</si>
  <si>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</si>
  <si>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</si>
  <si>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</si>
  <si>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</si>
  <si>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</si>
  <si>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</si>
  <si>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</si>
  <si>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</si>
  <si>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</si>
  <si>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</si>
  <si>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</si>
  <si>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</si>
  <si>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</si>
  <si>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</si>
  <si>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</si>
  <si>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</si>
  <si>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</si>
  <si>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</si>
  <si>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</si>
  <si>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</si>
  <si>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</si>
  <si>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</si>
  <si>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</si>
  <si>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</si>
  <si>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</si>
  <si>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</si>
  <si>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</si>
  <si>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</si>
  <si>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</si>
  <si>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</si>
  <si>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</si>
  <si>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</si>
  <si>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</si>
  <si>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</si>
  <si>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</si>
  <si>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</si>
  <si>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</si>
  <si>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</si>
  <si>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</si>
  <si>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</si>
  <si>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</si>
  <si>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</si>
  <si>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</si>
  <si>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</si>
  <si>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</si>
  <si>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</si>
  <si>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</si>
  <si>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</si>
  <si>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</si>
  <si>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</si>
  <si>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</si>
  <si>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</si>
  <si>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</si>
  <si>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</si>
  <si>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</si>
  <si>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</si>
  <si>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</si>
  <si>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</si>
  <si>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</si>
  <si>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</si>
  <si>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</si>
  <si>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</si>
  <si>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</si>
  <si>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</si>
  <si>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</si>
  <si>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</si>
  <si>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</si>
  <si>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</si>
  <si>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</si>
  <si>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</si>
  <si>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</si>
  <si>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</si>
  <si>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</si>
  <si>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</si>
  <si>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</si>
  <si>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</si>
  <si>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</si>
  <si>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</si>
  <si>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</si>
  <si>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</si>
  <si>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</si>
  <si>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</si>
  <si>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</si>
  <si>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</si>
  <si>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</si>
  <si>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</si>
  <si>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</si>
  <si>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</si>
  <si>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</si>
  <si>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</si>
  <si>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</si>
  <si>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</si>
  <si>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</si>
  <si>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</si>
  <si>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</si>
  <si>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</si>
  <si>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</si>
  <si>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</si>
  <si>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</si>
  <si>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</si>
  <si>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</si>
  <si>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</si>
  <si>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</si>
  <si>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</si>
  <si>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</si>
  <si>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</si>
  <si>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</si>
  <si>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</si>
  <si>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</si>
  <si>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</si>
  <si>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</si>
  <si>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</si>
  <si>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</si>
  <si>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</si>
  <si>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</si>
  <si>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</si>
  <si>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</si>
  <si>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</si>
  <si>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</si>
  <si>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</si>
  <si>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</si>
  <si>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</si>
  <si>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</si>
  <si>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</si>
  <si>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</si>
  <si>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</si>
  <si>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</si>
  <si>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</si>
  <si>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</si>
  <si>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</si>
  <si>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</si>
  <si>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</si>
  <si>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</si>
  <si>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</si>
  <si>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</si>
  <si>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</si>
  <si>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</si>
  <si>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</si>
  <si>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</si>
  <si>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</si>
  <si>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</si>
  <si>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</si>
  <si>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</si>
  <si>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</si>
  <si>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</si>
  <si>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</si>
  <si>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</si>
  <si>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</si>
  <si>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</si>
  <si>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</si>
  <si>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</si>
  <si>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</si>
  <si>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</si>
  <si>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</si>
  <si>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</si>
  <si>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</si>
  <si>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</si>
  <si>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</si>
  <si>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</si>
  <si>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</si>
  <si>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</si>
  <si>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</si>
  <si>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</si>
  <si>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</si>
  <si>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</si>
  <si>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</si>
  <si>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</si>
  <si>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</si>
  <si>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</si>
  <si>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</si>
  <si>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</si>
  <si>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</si>
  <si>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</si>
  <si>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</si>
  <si>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</si>
  <si>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</si>
  <si>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</si>
  <si>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</si>
  <si>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</si>
  <si>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</si>
  <si>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</si>
  <si>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</si>
  <si>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</si>
  <si>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</si>
  <si>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</si>
  <si>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</si>
  <si>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</si>
  <si>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</si>
  <si>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</si>
  <si>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</si>
  <si>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</si>
  <si>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</si>
  <si>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</si>
  <si>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</si>
  <si>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</si>
  <si>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</si>
  <si>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</si>
  <si>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</si>
  <si>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</si>
  <si>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</si>
  <si>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</si>
  <si>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</si>
  <si>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</si>
  <si>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</si>
  <si>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</si>
  <si>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</si>
  <si>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</si>
  <si>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</si>
  <si>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</si>
  <si>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</si>
  <si>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</si>
  <si>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</si>
  <si>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</si>
  <si>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</si>
  <si>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</si>
  <si>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</si>
  <si>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</si>
  <si>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</si>
  <si>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</si>
  <si>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</si>
  <si>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</si>
  <si>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</si>
  <si>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</si>
  <si>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</si>
  <si>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</si>
  <si>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</si>
  <si>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</si>
  <si>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</si>
  <si>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</si>
  <si>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</si>
  <si>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</si>
  <si>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</si>
  <si>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</si>
  <si>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</si>
  <si>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</si>
  <si>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</si>
  <si>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</si>
  <si>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</si>
  <si>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</si>
  <si>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</si>
  <si>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</si>
  <si>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</si>
  <si>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</si>
  <si>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</si>
  <si>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</si>
  <si>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</si>
  <si>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</si>
  <si>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</si>
  <si>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</si>
  <si>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</si>
  <si>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</si>
  <si>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</si>
  <si>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</si>
  <si>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</si>
  <si>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</si>
  <si>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</si>
  <si>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</si>
  <si>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</si>
  <si>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</si>
  <si>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</si>
  <si>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</si>
  <si>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</si>
  <si>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</si>
  <si>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</si>
  <si>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</si>
  <si>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</si>
  <si>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</si>
  <si>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</si>
  <si>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</si>
  <si>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</si>
  <si>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</si>
  <si>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</si>
  <si>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</si>
  <si>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</si>
  <si>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</si>
  <si>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</si>
  <si>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</si>
  <si>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</si>
  <si>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</si>
  <si>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</si>
  <si>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</si>
  <si>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</si>
  <si>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</si>
  <si>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</si>
  <si>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</si>
  <si>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</si>
  <si>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</si>
  <si>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</si>
  <si>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</si>
  <si>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</si>
  <si>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</si>
  <si>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</si>
  <si>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</si>
  <si>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</si>
  <si>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</si>
  <si>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</si>
  <si>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</si>
  <si>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</si>
  <si>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</si>
  <si>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</si>
  <si>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</si>
  <si>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</si>
  <si>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</si>
  <si>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</si>
  <si>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</si>
  <si>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</si>
  <si>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</si>
  <si>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</si>
  <si>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</si>
  <si>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</si>
  <si>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</si>
  <si>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</si>
  <si>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</si>
  <si>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</si>
  <si>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</si>
  <si>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</si>
  <si>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</si>
  <si>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</si>
  <si>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</si>
  <si>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</si>
  <si>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</si>
  <si>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</si>
  <si>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</si>
  <si>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</si>
  <si>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</si>
  <si>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</si>
  <si>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</si>
  <si>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</si>
  <si>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</si>
  <si>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</si>
  <si>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</si>
  <si>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</si>
  <si>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</si>
  <si>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</si>
  <si>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</si>
  <si>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</si>
  <si>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</si>
  <si>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</si>
  <si>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</si>
  <si>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</si>
  <si>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</si>
  <si>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</si>
  <si>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</si>
  <si>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</si>
  <si>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</si>
  <si>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</si>
  <si>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</si>
  <si>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</si>
  <si>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</si>
  <si>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</si>
  <si>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</si>
  <si>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</si>
  <si>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</si>
  <si>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</si>
  <si>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</si>
  <si>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</si>
  <si>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</si>
  <si>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</si>
  <si>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</si>
  <si>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</si>
  <si>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</si>
  <si>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</si>
  <si>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</si>
  <si>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</si>
  <si>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</si>
  <si>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</si>
  <si>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</si>
  <si>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</si>
  <si>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</si>
  <si>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</si>
  <si>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</si>
  <si>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</si>
  <si>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</si>
  <si>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</si>
  <si>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</si>
  <si>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</si>
  <si>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</si>
  <si>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</si>
  <si>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</si>
  <si>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</si>
  <si>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</si>
  <si>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</si>
  <si>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</si>
  <si>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</si>
  <si>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</si>
  <si>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</si>
  <si>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</si>
  <si>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</si>
  <si>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</si>
  <si>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</si>
  <si>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</si>
  <si>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</si>
  <si>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</si>
  <si>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</si>
  <si>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</si>
  <si>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</si>
  <si>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</si>
  <si>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</si>
  <si>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</si>
  <si>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</si>
  <si>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</si>
  <si>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</si>
  <si>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</si>
  <si>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</si>
  <si>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</si>
  <si>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</si>
  <si>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</si>
  <si>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</si>
  <si>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</si>
  <si>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</si>
  <si>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</si>
  <si>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</si>
  <si>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</si>
  <si>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</si>
  <si>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</si>
  <si>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</si>
  <si>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</si>
  <si>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</si>
  <si>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</si>
  <si>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</si>
  <si>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</si>
  <si>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</si>
  <si>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</si>
  <si>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</si>
  <si>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</si>
  <si>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</si>
  <si>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</si>
  <si>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</si>
  <si>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</si>
  <si>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</si>
  <si>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</si>
  <si>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</si>
  <si>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</si>
  <si>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</si>
  <si>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</si>
  <si>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</si>
  <si>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</si>
  <si>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</si>
  <si>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</si>
  <si>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</si>
  <si>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</si>
  <si>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</si>
  <si>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</si>
  <si>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</si>
  <si>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</si>
  <si>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</si>
  <si>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</si>
  <si>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</si>
  <si>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</si>
  <si>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</si>
  <si>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</si>
  <si>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</si>
  <si>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</si>
  <si>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</si>
  <si>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</si>
  <si>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</si>
  <si>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</si>
  <si>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</si>
  <si>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</si>
  <si>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</si>
  <si>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</si>
  <si>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</si>
  <si>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</si>
  <si>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</si>
  <si>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</si>
  <si>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</si>
  <si>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</si>
  <si>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</si>
  <si>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</si>
  <si>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</si>
  <si>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</si>
  <si>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</si>
  <si>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</si>
  <si>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</si>
  <si>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</si>
  <si>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</si>
  <si>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</si>
  <si>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</si>
  <si>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</si>
  <si>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</si>
  <si>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</si>
  <si>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</si>
  <si>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</si>
  <si>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</si>
  <si>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</si>
  <si>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</si>
  <si>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</si>
  <si>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</si>
  <si>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</si>
  <si>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</si>
  <si>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</si>
  <si>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</si>
  <si>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</si>
  <si>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</si>
  <si>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</si>
  <si>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</si>
  <si>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</si>
  <si>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</si>
  <si>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</si>
  <si>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</si>
  <si>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</si>
  <si>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</si>
  <si>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</si>
  <si>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</si>
  <si>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</si>
  <si>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</si>
  <si>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</si>
  <si>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</si>
  <si>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</si>
  <si>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</si>
  <si>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</si>
  <si>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</si>
  <si>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</si>
  <si>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</si>
  <si>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</si>
  <si>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</si>
  <si>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</si>
  <si>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</si>
  <si>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</si>
  <si>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</si>
  <si>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</si>
  <si>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</si>
  <si>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</si>
  <si>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</si>
  <si>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</si>
  <si>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</si>
  <si>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</si>
  <si>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</si>
  <si>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</si>
  <si>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</si>
  <si>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</si>
  <si>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</si>
  <si>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</si>
  <si>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</si>
  <si>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</si>
  <si>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</si>
  <si>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</si>
  <si>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</si>
  <si>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</si>
  <si>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</si>
  <si>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</si>
  <si>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</si>
  <si>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</si>
  <si>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</si>
  <si>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</si>
  <si>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</si>
  <si>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</si>
  <si>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</si>
  <si>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</si>
  <si>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</si>
  <si>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</si>
  <si>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</si>
  <si>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</si>
  <si>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</si>
  <si>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</si>
  <si>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</si>
  <si>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</si>
  <si>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</si>
  <si>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</si>
  <si>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</si>
  <si>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</si>
  <si>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</si>
  <si>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</si>
  <si>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</si>
  <si>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</si>
  <si>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</si>
  <si>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</si>
  <si>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</si>
  <si>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</si>
  <si>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</si>
  <si>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</si>
  <si>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</si>
  <si>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</si>
  <si>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</si>
  <si>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</si>
  <si>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</si>
  <si>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</si>
  <si>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</si>
  <si>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</si>
  <si>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</si>
  <si>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</si>
  <si>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</si>
  <si>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</si>
  <si>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</si>
  <si>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</si>
  <si>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</si>
  <si>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</si>
  <si>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</si>
  <si>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</si>
  <si>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</si>
  <si>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</si>
  <si>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</si>
  <si>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</si>
  <si>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</si>
  <si>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</si>
  <si>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</si>
  <si>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</si>
  <si>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</si>
  <si>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</si>
  <si>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</si>
  <si>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</si>
  <si>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</si>
  <si>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</si>
  <si>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</si>
  <si>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</si>
  <si>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</si>
  <si>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</si>
  <si>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</si>
  <si>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</si>
  <si>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</si>
  <si>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</si>
  <si>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</si>
  <si>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</si>
  <si>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</si>
  <si>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</si>
  <si>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</si>
  <si>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</si>
  <si>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</si>
  <si>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</si>
  <si>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</si>
  <si>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</si>
  <si>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</si>
  <si>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</si>
  <si>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</si>
  <si>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</si>
  <si>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</si>
  <si>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</si>
  <si>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</si>
  <si>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</si>
  <si>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</si>
  <si>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</si>
  <si>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</si>
  <si>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</si>
  <si>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</si>
  <si>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</si>
  <si>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</si>
  <si>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</si>
  <si>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</si>
  <si>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</si>
  <si>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</si>
  <si>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</si>
  <si>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</si>
  <si>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</si>
  <si>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</si>
  <si>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</si>
  <si>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</si>
  <si>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</si>
  <si>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</si>
  <si>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</si>
  <si>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</si>
  <si>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</si>
  <si>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</si>
  <si>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</si>
  <si>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</si>
  <si>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</si>
  <si>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</si>
  <si>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</si>
  <si>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</si>
  <si>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</si>
  <si>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</si>
  <si>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</si>
  <si>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</si>
  <si>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</si>
  <si>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</si>
  <si>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</si>
  <si>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</si>
  <si>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</si>
  <si>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</si>
  <si>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</si>
  <si>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</si>
  <si>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</si>
  <si>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</si>
  <si>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</si>
  <si>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</si>
  <si>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</si>
  <si>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</si>
  <si>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</si>
  <si>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</si>
  <si>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</si>
  <si>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</si>
  <si>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</si>
  <si>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</si>
  <si>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</si>
  <si>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</si>
  <si>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</si>
  <si>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</si>
  <si>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</si>
  <si>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</si>
  <si>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</si>
  <si>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</si>
  <si>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</si>
  <si>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</si>
  <si>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</si>
  <si>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</si>
  <si>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</si>
  <si>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</si>
  <si>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</si>
  <si>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</si>
  <si>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</si>
  <si>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</si>
  <si>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</si>
  <si>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</si>
  <si>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</si>
  <si>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</si>
  <si>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</si>
  <si>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</si>
  <si>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</si>
  <si>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</si>
  <si>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</si>
  <si>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</si>
  <si>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</si>
  <si>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</si>
  <si>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</si>
  <si>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</si>
  <si>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</si>
  <si>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</si>
  <si>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</si>
  <si>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</si>
  <si>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</si>
  <si>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</si>
  <si>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</si>
  <si>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</si>
  <si>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</si>
  <si>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</si>
  <si>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</si>
  <si>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</si>
  <si>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</si>
  <si>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</si>
  <si>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</si>
  <si>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</si>
  <si>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</si>
  <si>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</si>
  <si>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</si>
  <si>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</si>
  <si>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</si>
  <si>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</si>
  <si>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</si>
  <si>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</si>
  <si>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</si>
  <si>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</si>
  <si>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</si>
  <si>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</si>
  <si>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</si>
  <si>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</si>
  <si>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</si>
  <si>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</si>
  <si>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</si>
  <si>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</si>
  <si>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</si>
  <si>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</si>
  <si>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</si>
  <si>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</si>
  <si>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</si>
  <si>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</si>
  <si>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</si>
  <si>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</si>
  <si>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</si>
  <si>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</si>
  <si>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</si>
  <si>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</si>
  <si>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</si>
  <si>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</si>
  <si>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</si>
  <si>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</si>
  <si>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</si>
  <si>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</si>
  <si>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</si>
  <si>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</si>
  <si>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</si>
  <si>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</si>
  <si>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</si>
  <si>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</si>
  <si>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</si>
  <si>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</si>
  <si>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</si>
  <si>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</si>
  <si>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</si>
  <si>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</si>
  <si>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</si>
  <si>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</si>
  <si>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</si>
  <si>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</si>
  <si>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</si>
  <si>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</si>
  <si>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</si>
  <si>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</si>
  <si>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</si>
  <si>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</si>
  <si>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</si>
  <si>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</si>
  <si>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</si>
  <si>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</si>
  <si>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</si>
  <si>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</si>
  <si>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</si>
  <si>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</si>
  <si>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</si>
  <si>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</si>
  <si>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</si>
  <si>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</si>
  <si>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</si>
  <si>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</si>
  <si>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</si>
  <si>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</si>
  <si>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</si>
  <si>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</si>
  <si>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</si>
  <si>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</si>
  <si>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</si>
  <si>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</si>
  <si>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</si>
  <si>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</si>
  <si>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</si>
  <si>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</si>
  <si>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</si>
  <si>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</si>
  <si>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</si>
  <si>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</si>
  <si>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</si>
  <si>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</si>
  <si>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</si>
  <si>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</si>
  <si>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</si>
  <si>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</si>
  <si>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</si>
  <si>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</si>
  <si>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</si>
  <si>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</si>
  <si>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</si>
  <si>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</si>
  <si>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</si>
  <si>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</si>
  <si>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</si>
  <si>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</si>
  <si>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</si>
  <si>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</si>
  <si>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</si>
  <si>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</si>
  <si>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</si>
  <si>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</si>
  <si>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</si>
  <si>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</si>
  <si>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</si>
  <si>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</si>
  <si>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</si>
  <si>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</si>
  <si>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</si>
  <si>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</si>
  <si>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</si>
  <si>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</si>
  <si>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</si>
  <si>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</si>
  <si>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</si>
  <si>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</si>
  <si>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</si>
  <si>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</si>
  <si>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</si>
  <si>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</si>
  <si>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</si>
  <si>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</si>
  <si>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</si>
  <si>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</si>
  <si>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</si>
  <si>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</si>
  <si>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</si>
  <si>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</si>
  <si>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</si>
  <si>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</si>
  <si>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</si>
  <si>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</si>
  <si>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</si>
  <si>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</si>
  <si>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</si>
  <si>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</si>
  <si>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</si>
  <si>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</si>
  <si>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</si>
  <si>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</si>
  <si>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</si>
  <si>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</si>
  <si>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</si>
  <si>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</si>
  <si>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</si>
  <si>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</si>
  <si>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</si>
  <si>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</si>
  <si>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</si>
  <si>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</si>
  <si>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</si>
  <si>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</si>
  <si>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</si>
  <si>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</si>
  <si>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</si>
  <si>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</si>
  <si>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</si>
  <si>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</si>
  <si>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</si>
  <si>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</si>
  <si>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</si>
  <si>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</si>
  <si>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</si>
  <si>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</si>
  <si>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</si>
  <si>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</si>
  <si>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</si>
  <si>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</si>
  <si>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</si>
  <si>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</si>
  <si>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</si>
  <si>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</si>
  <si>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</si>
  <si>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</si>
  <si>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</si>
  <si>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</si>
  <si>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</si>
  <si>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</si>
  <si>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</si>
  <si>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</si>
  <si>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</si>
  <si>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</si>
  <si>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</si>
  <si>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</si>
  <si>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</si>
  <si>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</si>
  <si>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</si>
  <si>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</si>
  <si>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</si>
  <si>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</si>
  <si>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</si>
  <si>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</si>
  <si>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</si>
  <si>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</si>
  <si>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</si>
  <si>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</si>
  <si>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</si>
  <si>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</si>
  <si>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</si>
  <si>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</si>
  <si>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</si>
  <si>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</si>
  <si>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</si>
  <si>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</si>
  <si>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</si>
  <si>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</si>
  <si>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</si>
  <si>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</si>
  <si>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</si>
  <si>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</si>
  <si>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</si>
  <si>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</si>
  <si>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</si>
  <si>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</si>
  <si>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</si>
  <si>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</si>
  <si>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</si>
  <si>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</si>
  <si>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</si>
  <si>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</si>
  <si>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</si>
  <si>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</si>
  <si>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</si>
  <si>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</si>
  <si>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</si>
  <si>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</si>
  <si>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</si>
  <si>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</si>
  <si>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</si>
  <si>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</si>
  <si>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</si>
  <si>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</si>
  <si>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</si>
  <si>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</si>
  <si>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</si>
  <si>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</si>
  <si>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</si>
  <si>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</si>
  <si>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</si>
  <si>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</si>
  <si>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</si>
  <si>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</si>
  <si>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</si>
  <si>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</si>
  <si>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</si>
  <si>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</si>
  <si>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</si>
  <si>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</si>
  <si>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</si>
  <si>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</si>
  <si>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</si>
  <si>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</si>
  <si>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</si>
  <si>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</si>
  <si>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</si>
  <si>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</si>
  <si>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</si>
  <si>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</si>
  <si>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</si>
  <si>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</si>
  <si>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</si>
  <si>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</si>
  <si>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</si>
  <si>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</si>
  <si>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</si>
  <si>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</si>
  <si>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</si>
  <si>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</si>
  <si>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</si>
  <si>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</si>
  <si>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</si>
  <si>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</si>
  <si>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</si>
  <si>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</si>
  <si>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</si>
  <si>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</si>
  <si>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</si>
  <si>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</si>
  <si>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</si>
  <si>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</si>
  <si>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</si>
  <si>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</si>
  <si>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</si>
  <si>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</si>
  <si>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</si>
  <si>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</si>
  <si>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</si>
  <si>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</si>
  <si>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</si>
  <si>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</si>
  <si>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</si>
  <si>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</si>
  <si>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</si>
  <si>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</si>
  <si>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</si>
  <si>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</si>
  <si>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</si>
  <si>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</si>
  <si>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</si>
  <si>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</si>
  <si>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</si>
  <si>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</si>
  <si>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</si>
  <si>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</si>
  <si>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</si>
  <si>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</si>
  <si>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</si>
  <si>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</si>
  <si>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</si>
  <si>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</si>
  <si>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</si>
  <si>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</si>
  <si>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</si>
  <si>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</si>
  <si>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</si>
  <si>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</si>
  <si>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</si>
  <si>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</si>
  <si>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</si>
  <si>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</si>
  <si>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</si>
  <si>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</si>
  <si>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</si>
  <si>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</si>
  <si>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</si>
  <si>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</si>
  <si>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</si>
  <si>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</si>
  <si>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</si>
  <si>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</si>
  <si>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</si>
  <si>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</si>
  <si>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</si>
  <si>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</si>
  <si>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</si>
  <si>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</si>
  <si>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</si>
  <si>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</si>
  <si>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</si>
  <si>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</si>
  <si>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</si>
  <si>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</si>
  <si>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</si>
  <si>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</si>
  <si>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</si>
  <si>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</si>
  <si>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</si>
  <si>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</si>
  <si>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</si>
  <si>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</si>
  <si>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</si>
  <si>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</si>
  <si>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</si>
  <si>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</si>
  <si>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</si>
  <si>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</si>
  <si>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</si>
  <si>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</si>
  <si>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</si>
  <si>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</si>
  <si>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</si>
  <si>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</si>
  <si>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</si>
  <si>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</si>
  <si>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</si>
  <si>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</si>
  <si>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</si>
  <si>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</si>
  <si>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</si>
  <si>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</si>
  <si>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</si>
  <si>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</si>
  <si>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</si>
  <si>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</si>
  <si>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</si>
  <si>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</si>
  <si>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</si>
  <si>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</si>
  <si>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</si>
  <si>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</si>
  <si>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</si>
  <si>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</si>
  <si>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</si>
  <si>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</si>
  <si>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</si>
  <si>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</si>
  <si>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</si>
  <si>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</si>
  <si>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</si>
  <si>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</si>
  <si>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</si>
  <si>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</si>
  <si>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</si>
  <si>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</si>
  <si>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</si>
  <si>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</si>
  <si>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</si>
  <si>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</si>
  <si>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</si>
  <si>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</si>
  <si>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</si>
  <si>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</si>
  <si>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</si>
  <si>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</si>
  <si>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</si>
  <si>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</si>
  <si>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</si>
  <si>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</si>
  <si>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</si>
  <si>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</si>
  <si>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</si>
  <si>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</si>
  <si>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</si>
  <si>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</si>
  <si>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</si>
  <si>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</si>
  <si>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</si>
  <si>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</si>
  <si>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</si>
  <si>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</si>
  <si>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</si>
  <si>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</si>
  <si>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</si>
  <si>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</si>
  <si>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</si>
  <si>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</si>
  <si>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</si>
  <si>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</si>
  <si>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</si>
  <si>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</si>
  <si>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</si>
  <si>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</si>
  <si>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</si>
  <si>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</si>
  <si>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</si>
  <si>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</si>
  <si>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</si>
  <si>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</si>
  <si>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</si>
  <si>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</si>
  <si>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</si>
  <si>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</si>
  <si>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</si>
  <si>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</si>
  <si>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</si>
  <si>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</si>
  <si>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</si>
  <si>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</si>
  <si>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</si>
  <si>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</si>
  <si>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</si>
  <si>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</si>
  <si>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</si>
  <si>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</si>
  <si>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</si>
  <si>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</si>
  <si>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</si>
  <si>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</si>
  <si>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</si>
  <si>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</si>
  <si>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</si>
  <si>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</si>
  <si>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</si>
  <si>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</si>
  <si>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</si>
  <si>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</si>
  <si>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</si>
  <si>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</si>
  <si>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</si>
  <si>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</si>
  <si>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</si>
  <si>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</si>
  <si>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</si>
  <si>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</si>
  <si>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</si>
  <si>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</si>
  <si>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</si>
  <si>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</si>
  <si>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</si>
  <si>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</si>
  <si>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</si>
  <si>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</si>
  <si>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</si>
  <si>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</si>
  <si>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</si>
  <si>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</si>
  <si>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</si>
  <si>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</si>
  <si>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</si>
  <si>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</si>
  <si>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</si>
  <si>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</si>
  <si>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</si>
  <si>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</si>
  <si>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</si>
  <si>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</si>
  <si>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</si>
  <si>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</si>
  <si>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</si>
  <si>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</si>
  <si>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</si>
  <si>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</si>
  <si>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</si>
  <si>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</si>
  <si>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</si>
  <si>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</si>
  <si>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</si>
  <si>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</si>
  <si>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</si>
  <si>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</si>
  <si>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</si>
  <si>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</si>
  <si>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</si>
  <si>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</si>
  <si>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</si>
  <si>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</si>
  <si>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</si>
  <si>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</si>
  <si>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</si>
  <si>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</si>
  <si>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</si>
  <si>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</si>
  <si>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</si>
  <si>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</si>
  <si>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</si>
  <si>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</si>
  <si>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</si>
  <si>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</si>
  <si>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</si>
  <si>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</si>
  <si>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</si>
  <si>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</si>
  <si>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</si>
  <si>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</si>
  <si>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</si>
  <si>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</si>
  <si>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</si>
  <si>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</si>
  <si>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</si>
  <si>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</si>
  <si>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</si>
  <si>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</si>
  <si>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</si>
  <si>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</si>
  <si>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</si>
  <si>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</si>
  <si>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</si>
  <si>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</si>
  <si>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</si>
  <si>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</si>
  <si>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</si>
  <si>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</si>
  <si>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</si>
  <si>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</si>
  <si>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</si>
  <si>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</si>
  <si>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</si>
  <si>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</si>
  <si>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</si>
  <si>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</si>
  <si>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</si>
  <si>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</si>
  <si>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</si>
  <si>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</si>
  <si>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</si>
  <si>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</si>
  <si>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</si>
  <si>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</si>
  <si>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</si>
  <si>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</si>
  <si>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</si>
  <si>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</si>
  <si>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</si>
  <si>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</si>
  <si>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</si>
  <si>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</si>
  <si>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</si>
  <si>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</si>
  <si>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</si>
  <si>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</si>
  <si>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</si>
  <si>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</si>
  <si>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</si>
  <si>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</si>
  <si>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</si>
  <si>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</si>
  <si>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</si>
  <si>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</si>
  <si>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</si>
  <si>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</si>
  <si>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</si>
  <si>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</si>
  <si>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</si>
  <si>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</si>
  <si>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</si>
  <si>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</si>
  <si>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</si>
  <si>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</si>
  <si>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</si>
  <si>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</si>
  <si>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</si>
  <si>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</si>
  <si>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</si>
  <si>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</si>
  <si>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</si>
  <si>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</si>
  <si>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</si>
  <si>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</si>
  <si>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</si>
  <si>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</si>
  <si>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</si>
  <si>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</si>
  <si>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</si>
  <si>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</si>
  <si>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</si>
  <si>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</si>
  <si>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</si>
  <si>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</si>
  <si>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</si>
  <si>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</si>
  <si>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</si>
  <si>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</si>
  <si>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</si>
  <si>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</si>
  <si>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</si>
  <si>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</si>
  <si>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</si>
  <si>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</si>
  <si>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</si>
  <si>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</si>
  <si>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</si>
  <si>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</si>
  <si>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</si>
  <si>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</si>
  <si>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</si>
  <si>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</si>
  <si>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</si>
  <si>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</si>
  <si>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</si>
  <si>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</si>
  <si>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</si>
  <si>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</si>
  <si>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</si>
  <si>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</si>
  <si>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</si>
  <si>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</si>
  <si>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</si>
  <si>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</si>
  <si>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</si>
  <si>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</si>
  <si>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</si>
  <si>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</si>
  <si>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</si>
  <si>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</si>
  <si>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</si>
  <si>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</si>
  <si>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</si>
  <si>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</si>
  <si>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</si>
  <si>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</si>
  <si>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</si>
  <si>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</si>
  <si>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</si>
  <si>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</si>
  <si>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</si>
  <si>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</si>
  <si>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</si>
  <si>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</si>
  <si>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</si>
  <si>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</si>
  <si>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</si>
  <si>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</si>
  <si>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</si>
  <si>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</si>
  <si>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</si>
  <si>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</si>
  <si>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</si>
  <si>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</si>
  <si>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</si>
  <si>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</si>
  <si>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</si>
  <si>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</si>
  <si>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</si>
  <si>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</si>
  <si>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</si>
  <si>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</si>
  <si>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</si>
  <si>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</si>
  <si>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</si>
  <si>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</si>
  <si>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</si>
  <si>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</si>
  <si>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</si>
  <si>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</si>
  <si>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</si>
  <si>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</si>
  <si>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</si>
  <si>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</si>
  <si>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</si>
  <si>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</si>
  <si>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</si>
  <si>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</si>
  <si>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</si>
  <si>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</si>
  <si>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</si>
  <si>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</si>
  <si>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</si>
  <si>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</si>
  <si>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</si>
  <si>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</si>
  <si>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</si>
  <si>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</si>
  <si>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</si>
  <si>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</si>
  <si>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</si>
  <si>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</si>
  <si>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</si>
  <si>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</si>
  <si>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</si>
  <si>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</si>
  <si>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</si>
  <si>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</si>
  <si>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</si>
  <si>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</si>
  <si>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</si>
  <si>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</si>
  <si>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</si>
  <si>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</si>
  <si>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</si>
  <si>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</si>
  <si>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</si>
  <si>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</si>
  <si>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</si>
  <si>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</si>
  <si>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</si>
  <si>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</si>
  <si>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</si>
  <si>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</si>
  <si>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</si>
  <si>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</si>
  <si>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</si>
  <si>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</si>
  <si>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</si>
  <si>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</si>
  <si>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</si>
  <si>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</si>
  <si>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</si>
  <si>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</si>
  <si>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</si>
  <si>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</si>
  <si>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</si>
  <si>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</si>
  <si>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</si>
  <si>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</si>
  <si>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</si>
  <si>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</si>
  <si>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</si>
  <si>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</si>
  <si>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</si>
  <si>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</si>
  <si>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</si>
  <si>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</si>
  <si>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</si>
  <si>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</si>
  <si>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</si>
  <si>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</si>
  <si>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</si>
  <si>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</si>
  <si>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</si>
  <si>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</si>
  <si>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</si>
  <si>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</si>
  <si>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</si>
  <si>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</si>
  <si>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</si>
  <si>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</si>
  <si>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</si>
  <si>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</si>
  <si>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</si>
  <si>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</si>
  <si>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</si>
  <si>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</si>
  <si>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</si>
  <si>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</si>
  <si>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</si>
  <si>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</si>
  <si>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</si>
  <si>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</si>
  <si>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</si>
  <si>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</si>
  <si>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</si>
  <si>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</si>
  <si>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</si>
  <si>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</si>
  <si>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</si>
  <si>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</si>
  <si>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</si>
  <si>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</si>
  <si>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</si>
  <si>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</si>
  <si>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</si>
  <si>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</si>
  <si>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</si>
  <si>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</si>
  <si>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</si>
  <si>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</si>
  <si>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</si>
  <si>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</si>
  <si>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</si>
  <si>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</si>
  <si>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</si>
  <si>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</si>
  <si>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</si>
  <si>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</si>
  <si>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</si>
  <si>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</si>
  <si>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</si>
  <si>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</si>
  <si>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</si>
  <si>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</si>
  <si>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</si>
  <si>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</si>
  <si>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</si>
  <si>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</si>
  <si>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</si>
  <si>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</si>
  <si>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</si>
  <si>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</si>
  <si>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</si>
  <si>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</si>
  <si>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</si>
  <si>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</si>
  <si>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</si>
  <si>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</si>
  <si>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</si>
  <si>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</si>
  <si>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</si>
  <si>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</si>
  <si>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</si>
  <si>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</si>
  <si>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</si>
  <si>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</si>
  <si>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</si>
  <si>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</si>
  <si>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</si>
  <si>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</si>
  <si>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</si>
  <si>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</si>
  <si>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</si>
  <si>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</si>
  <si>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</si>
  <si>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</si>
  <si>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</si>
  <si>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</si>
  <si>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</si>
  <si>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</si>
  <si>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</si>
  <si>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</si>
  <si>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</si>
  <si>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</si>
  <si>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</si>
  <si>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</si>
  <si>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</si>
  <si>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</si>
  <si>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</si>
  <si>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</si>
  <si>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</si>
  <si>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</si>
  <si>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</si>
  <si>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</si>
  <si>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</si>
  <si>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</si>
  <si>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</si>
  <si>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</si>
  <si>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</si>
  <si>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</si>
  <si>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</si>
  <si>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</si>
  <si>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</si>
  <si>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</si>
  <si>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</si>
  <si>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</si>
  <si>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</si>
  <si>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</si>
  <si>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</si>
  <si>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</si>
  <si>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</si>
  <si>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</si>
  <si>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</si>
  <si>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</si>
  <si>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</si>
  <si>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</si>
  <si>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</si>
  <si>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</si>
  <si>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</si>
  <si>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</si>
  <si>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</si>
  <si>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</si>
  <si>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</si>
  <si>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</si>
  <si>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</si>
  <si>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</si>
  <si>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</si>
  <si>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</si>
  <si>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</si>
  <si>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</si>
  <si>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</si>
  <si>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</si>
  <si>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</si>
  <si>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</si>
  <si>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</si>
  <si>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</si>
  <si>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</si>
  <si>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</si>
  <si>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</si>
  <si>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</si>
  <si>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</si>
  <si>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</si>
  <si>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</si>
  <si>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</si>
  <si>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</si>
  <si>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</si>
  <si>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</si>
  <si>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</si>
  <si>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</si>
  <si>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</si>
  <si>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</si>
  <si>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</si>
  <si>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</si>
  <si>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</si>
  <si>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</si>
  <si>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</si>
  <si>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</si>
  <si>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</si>
  <si>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</si>
  <si>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</si>
  <si>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</si>
  <si>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</si>
  <si>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</si>
  <si>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</si>
  <si>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</si>
  <si>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</si>
  <si>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</si>
  <si>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</si>
  <si>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</si>
  <si>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</si>
  <si>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</si>
  <si>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</si>
  <si>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</si>
  <si>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</si>
  <si>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</si>
  <si>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</si>
  <si>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</si>
  <si>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</si>
  <si>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</si>
  <si>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</si>
  <si>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</si>
  <si>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</si>
  <si>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</si>
  <si>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</si>
  <si>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</si>
  <si>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</si>
  <si>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</si>
  <si>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</si>
  <si>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</si>
  <si>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</si>
  <si>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</si>
  <si>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</si>
  <si>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</si>
  <si>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</si>
  <si>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</si>
  <si>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</si>
  <si>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</si>
  <si>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</si>
  <si>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</si>
  <si>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</si>
  <si>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</si>
  <si>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</si>
  <si>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</si>
  <si>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</si>
  <si>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</si>
  <si>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</si>
  <si>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</si>
  <si>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</si>
  <si>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</si>
  <si>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</si>
  <si>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</si>
  <si>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</si>
  <si>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</si>
  <si>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</si>
  <si>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</si>
  <si>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</si>
  <si>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</si>
  <si>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</si>
  <si>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</si>
  <si>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</si>
  <si>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</si>
  <si>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</si>
  <si>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</si>
  <si>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</si>
  <si>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</si>
  <si>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</si>
  <si>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</si>
  <si>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</si>
  <si>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</si>
  <si>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</si>
  <si>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</si>
  <si>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</si>
  <si>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</si>
  <si>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</si>
  <si>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</si>
  <si>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</si>
  <si>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</si>
  <si>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</si>
  <si>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</si>
  <si>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</si>
  <si>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</si>
  <si>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</si>
  <si>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</si>
  <si>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</si>
  <si>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</si>
  <si>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</si>
  <si>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</si>
  <si>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</si>
  <si>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</si>
  <si>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</si>
  <si>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</si>
  <si>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</si>
  <si>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</si>
  <si>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</si>
  <si>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</si>
  <si>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</si>
  <si>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</si>
  <si>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</si>
  <si>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</si>
  <si>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</si>
  <si>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</si>
  <si>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</si>
  <si>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</si>
  <si>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</si>
  <si>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</si>
  <si>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</si>
  <si>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</si>
  <si>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</si>
  <si>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</si>
  <si>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</si>
  <si>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</si>
  <si>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</si>
  <si>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</si>
  <si>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</si>
  <si>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</si>
  <si>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</si>
  <si>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</si>
  <si>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</si>
  <si>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</si>
  <si>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</si>
  <si>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</si>
  <si>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</si>
  <si>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</si>
  <si>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</si>
  <si>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</si>
  <si>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</si>
  <si>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</si>
  <si>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</si>
  <si>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</si>
  <si>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</si>
  <si>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</si>
  <si>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</si>
  <si>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</si>
  <si>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</si>
  <si>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</si>
  <si>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</si>
  <si>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</si>
  <si>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</si>
  <si>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</si>
  <si>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</si>
  <si>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</si>
  <si>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</si>
  <si>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</si>
  <si>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</si>
  <si>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</si>
  <si>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</si>
  <si>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</si>
  <si>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</si>
  <si>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</si>
  <si>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</si>
  <si>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</si>
  <si>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</si>
  <si>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</si>
  <si>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</si>
  <si>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</si>
  <si>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</si>
  <si>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</si>
  <si>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</si>
  <si>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</si>
  <si>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</si>
  <si>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</si>
  <si>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</si>
  <si>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</si>
  <si>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</si>
  <si>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</si>
  <si>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</si>
  <si>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</si>
  <si>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</si>
  <si>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</si>
  <si>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</si>
  <si>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</si>
  <si>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</si>
  <si>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</si>
  <si>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</si>
  <si>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</si>
  <si>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</si>
  <si>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</si>
  <si>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</si>
  <si>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</si>
  <si>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</si>
  <si>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</si>
  <si>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</si>
  <si>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</si>
  <si>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</si>
  <si>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</si>
  <si>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</si>
  <si>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</si>
  <si>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</si>
  <si>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</si>
  <si>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</si>
  <si>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</si>
  <si>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</si>
  <si>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</si>
  <si>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</si>
  <si>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</si>
  <si>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</si>
  <si>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</si>
  <si>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</si>
  <si>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</si>
  <si>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</si>
  <si>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</si>
  <si>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</si>
  <si>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</si>
  <si>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</si>
  <si>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</si>
  <si>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</si>
  <si>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</si>
  <si>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</si>
  <si>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</si>
  <si>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</si>
  <si>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</si>
  <si>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</si>
  <si>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</si>
  <si>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</si>
  <si>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</si>
  <si>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</si>
  <si>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</si>
  <si>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</si>
  <si>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</si>
  <si>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</si>
  <si>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</si>
  <si>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</si>
  <si>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</si>
  <si>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</si>
  <si>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</si>
  <si>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</si>
  <si>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</si>
  <si>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</si>
  <si>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</si>
  <si>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</si>
  <si>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</si>
  <si>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</si>
  <si>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</si>
  <si>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</si>
  <si>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</si>
  <si>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</si>
  <si>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</si>
  <si>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</si>
  <si>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</si>
  <si>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</si>
  <si>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</si>
  <si>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</si>
  <si>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</si>
  <si>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</si>
  <si>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</si>
  <si>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</si>
  <si>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</si>
  <si>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</si>
  <si>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</si>
  <si>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</si>
  <si>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</si>
  <si>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</si>
  <si>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</si>
  <si>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</si>
  <si>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</si>
  <si>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</si>
  <si>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</si>
  <si>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</si>
  <si>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</si>
  <si>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</si>
  <si>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</si>
  <si>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</si>
  <si>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</si>
  <si>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</si>
  <si>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</si>
  <si>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</si>
  <si>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</si>
  <si>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</si>
  <si>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</si>
  <si>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</si>
  <si>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</si>
  <si>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</si>
  <si>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</si>
  <si>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</si>
  <si>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</si>
  <si>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</si>
  <si>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</si>
  <si>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</si>
  <si>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</si>
  <si>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</si>
  <si>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</si>
  <si>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</si>
  <si>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</si>
  <si>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</si>
  <si>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</si>
  <si>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</si>
  <si>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</si>
  <si>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</si>
  <si>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</si>
  <si>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</si>
  <si>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</si>
  <si>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</si>
  <si>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</si>
  <si>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</si>
  <si>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</si>
  <si>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</si>
  <si>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</si>
  <si>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</si>
  <si>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</si>
  <si>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</si>
  <si>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</si>
  <si>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</si>
  <si>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</si>
  <si>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</si>
  <si>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</si>
  <si>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</si>
  <si>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</si>
  <si>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</si>
  <si>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</si>
  <si>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</si>
  <si>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</si>
  <si>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</si>
  <si>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</si>
  <si>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</si>
  <si>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</si>
  <si>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</si>
  <si>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</si>
  <si>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</si>
  <si>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</si>
  <si>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</si>
  <si>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</si>
  <si>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</si>
  <si>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</si>
  <si>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</si>
  <si>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</si>
  <si>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</si>
  <si>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</si>
  <si>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</si>
  <si>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</si>
  <si>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</si>
  <si>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</si>
  <si>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</si>
  <si>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</si>
  <si>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</si>
  <si>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</si>
  <si>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</si>
  <si>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</si>
  <si>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</si>
  <si>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</si>
  <si>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</si>
  <si>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</si>
  <si>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</si>
  <si>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</si>
  <si>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</si>
  <si>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</si>
  <si>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</si>
  <si>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</si>
  <si>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</si>
  <si>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</si>
  <si>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</si>
  <si>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</si>
  <si>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</si>
  <si>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</si>
  <si>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</si>
  <si>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</si>
  <si>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</si>
  <si>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</si>
  <si>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</si>
  <si>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</si>
  <si>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</si>
  <si>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</si>
  <si>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</si>
  <si>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</si>
  <si>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</si>
  <si>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</si>
  <si>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</si>
  <si>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</si>
  <si>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</si>
  <si>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</si>
  <si>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</si>
  <si>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</si>
  <si>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</si>
  <si>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</si>
  <si>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</si>
  <si>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</si>
  <si>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</si>
  <si>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</si>
  <si>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</si>
  <si>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</si>
  <si>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</si>
  <si>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</si>
  <si>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</si>
  <si>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</si>
  <si>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</si>
  <si>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</si>
  <si>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</si>
  <si>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</si>
  <si>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</si>
  <si>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</si>
  <si>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</si>
  <si>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</si>
  <si>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</si>
  <si>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</si>
  <si>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</si>
  <si>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</si>
  <si>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</si>
  <si>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</si>
  <si>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</si>
  <si>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</si>
  <si>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</si>
  <si>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</si>
  <si>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</si>
  <si>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</si>
  <si>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</si>
  <si>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</si>
  <si>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</si>
  <si>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</si>
  <si>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</si>
  <si>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</si>
  <si>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</si>
  <si>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</si>
  <si>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</si>
  <si>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</si>
  <si>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</si>
  <si>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</si>
  <si>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</si>
  <si>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</si>
  <si>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</si>
  <si>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</si>
  <si>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</si>
  <si>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</si>
  <si>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</si>
  <si>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</si>
  <si>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</si>
  <si>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</si>
  <si>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</si>
  <si>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</si>
  <si>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</si>
  <si>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</si>
  <si>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</si>
  <si>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</si>
  <si>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</si>
  <si>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</si>
  <si>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</si>
  <si>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</si>
  <si>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</si>
  <si>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</si>
  <si>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</si>
  <si>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</si>
  <si>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</si>
  <si>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</si>
  <si>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</si>
  <si>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</si>
  <si>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</si>
  <si>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</si>
  <si>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</si>
  <si>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</si>
  <si>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</si>
  <si>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</si>
  <si>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</si>
  <si>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</si>
  <si>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</si>
  <si>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</si>
  <si>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</si>
  <si>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</si>
  <si>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</si>
  <si>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</si>
  <si>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</si>
  <si>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</si>
  <si>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</si>
  <si>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</si>
  <si>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</si>
  <si>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</si>
  <si>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</si>
  <si>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</si>
  <si>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</si>
  <si>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</si>
  <si>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</si>
  <si>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</si>
  <si>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</si>
  <si>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</si>
  <si>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</si>
  <si>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</si>
  <si>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</si>
  <si>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</si>
  <si>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</si>
  <si>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</si>
  <si>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</si>
  <si>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</si>
  <si>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</si>
  <si>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</si>
  <si>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</si>
  <si>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</si>
  <si>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</si>
  <si>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</si>
  <si>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</si>
  <si>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</si>
  <si>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</si>
  <si>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</si>
  <si>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</si>
  <si>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</si>
  <si>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</si>
  <si>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</si>
  <si>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</si>
  <si>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</si>
  <si>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</si>
  <si>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</si>
  <si>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</si>
  <si>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</si>
  <si>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</si>
  <si>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</si>
  <si>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</si>
  <si>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</si>
  <si>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</si>
  <si>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</si>
  <si>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</si>
  <si>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</si>
  <si>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</si>
  <si>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</si>
  <si>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</si>
  <si>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</si>
  <si>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</si>
  <si>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</si>
  <si>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</si>
  <si>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</si>
  <si>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</si>
  <si>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</si>
  <si>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</si>
  <si>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</si>
  <si>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</si>
  <si>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</si>
  <si>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</si>
  <si>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</si>
  <si>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</si>
  <si>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</si>
  <si>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</si>
  <si>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</si>
  <si>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</si>
  <si>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</si>
  <si>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</si>
  <si>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</si>
  <si>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</si>
  <si>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</si>
  <si>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</si>
  <si>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</si>
  <si>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</si>
  <si>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</si>
  <si>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</si>
  <si>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</si>
  <si>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</si>
  <si>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</si>
  <si>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</si>
  <si>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</si>
  <si>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</si>
  <si>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</si>
  <si>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</si>
  <si>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</si>
  <si>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</si>
  <si>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</si>
  <si>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</si>
  <si>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</si>
  <si>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</si>
  <si>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</si>
  <si>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</si>
  <si>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</si>
  <si>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</si>
  <si>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</si>
  <si>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</si>
  <si>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</si>
  <si>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</si>
  <si>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</si>
  <si>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</si>
  <si>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</si>
  <si>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</si>
  <si>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</si>
  <si>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</si>
  <si>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</si>
  <si>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</si>
  <si>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</si>
  <si>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</si>
  <si>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</si>
  <si>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</si>
  <si>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</si>
  <si>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</si>
  <si>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</si>
  <si>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</si>
  <si>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</si>
  <si>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</si>
  <si>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</si>
  <si>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</si>
  <si>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</si>
  <si>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</si>
  <si>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</si>
  <si>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</si>
  <si>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</si>
  <si>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</si>
  <si>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</si>
  <si>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</si>
  <si>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</si>
  <si>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</si>
  <si>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</si>
  <si>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</si>
  <si>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</si>
  <si>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</si>
  <si>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</si>
  <si>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</si>
  <si>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</si>
  <si>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</si>
  <si>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</si>
  <si>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</si>
  <si>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</si>
  <si>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</si>
  <si>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</si>
  <si>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</si>
  <si>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</si>
  <si>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</si>
  <si>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</si>
  <si>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</si>
  <si>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</si>
  <si>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</si>
  <si>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</si>
  <si>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</si>
  <si>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</si>
  <si>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</si>
  <si>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</si>
  <si>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</si>
  <si>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</si>
  <si>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</si>
  <si>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</si>
  <si>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</si>
  <si>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</si>
  <si>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</si>
  <si>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</si>
  <si>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</si>
  <si>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</si>
  <si>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</si>
  <si>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</si>
  <si>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</si>
  <si>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</si>
  <si>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</si>
  <si>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</si>
  <si>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</si>
  <si>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</si>
  <si>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</si>
  <si>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</si>
  <si>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</si>
  <si>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</si>
  <si>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</si>
  <si>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</si>
  <si>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</si>
  <si>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</si>
  <si>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</si>
  <si>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</si>
  <si>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</si>
  <si>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</si>
  <si>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</si>
  <si>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</si>
  <si>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</si>
  <si>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</si>
  <si>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</si>
  <si>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</si>
  <si>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</si>
  <si>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</si>
  <si>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</si>
  <si>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</si>
  <si>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</si>
  <si>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</si>
  <si>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</si>
  <si>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</si>
  <si>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</si>
  <si>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</si>
  <si>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</si>
  <si>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</si>
  <si>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</si>
  <si>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</si>
  <si>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</si>
  <si>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</si>
  <si>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</si>
  <si>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</si>
  <si>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</si>
  <si>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</si>
  <si>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</si>
  <si>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</si>
  <si>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</si>
  <si>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</si>
  <si>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</si>
  <si>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</si>
  <si>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</si>
  <si>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</si>
  <si>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</si>
  <si>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</si>
  <si>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</si>
  <si>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</si>
  <si>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</si>
  <si>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</si>
  <si>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</si>
  <si>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</si>
  <si>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</si>
  <si>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</si>
  <si>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</si>
  <si>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</si>
  <si>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</si>
  <si>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</si>
  <si>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</si>
  <si>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</si>
  <si>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</si>
  <si>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</si>
  <si>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</si>
  <si>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</si>
  <si>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</si>
  <si>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</si>
  <si>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</si>
  <si>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</si>
  <si>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</si>
  <si>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</si>
  <si>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</si>
  <si>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</si>
  <si>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</si>
  <si>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</si>
  <si>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</si>
  <si>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</si>
  <si>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</si>
  <si>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</si>
  <si>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</si>
  <si>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</si>
  <si>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</si>
  <si>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</si>
  <si>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</si>
  <si>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</si>
  <si>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</si>
  <si>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</si>
  <si>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</si>
  <si>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</si>
  <si>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</si>
  <si>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</si>
  <si>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</si>
  <si>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</si>
  <si>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</si>
  <si>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</si>
  <si>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</si>
  <si>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</si>
  <si>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</si>
  <si>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</si>
  <si>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</si>
  <si>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</si>
  <si>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</si>
  <si>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</si>
  <si>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</si>
  <si>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</si>
  <si>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</si>
  <si>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</si>
  <si>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</si>
  <si>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</si>
  <si>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</si>
  <si>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</si>
  <si>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</si>
  <si>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</si>
  <si>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</si>
  <si>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</si>
  <si>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</si>
  <si>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</si>
  <si>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</si>
  <si>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</si>
  <si>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</si>
  <si>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</si>
  <si>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</si>
  <si>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</si>
  <si>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</si>
  <si>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</si>
  <si>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</si>
  <si>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</si>
  <si>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</si>
  <si>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</si>
  <si>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</si>
  <si>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</si>
  <si>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</si>
  <si>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</si>
  <si>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</si>
  <si>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</si>
  <si>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</si>
  <si>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</si>
  <si>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</si>
  <si>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</si>
  <si>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</si>
  <si>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</si>
  <si>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</si>
  <si>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</si>
  <si>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</si>
  <si>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</si>
  <si>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</si>
  <si>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</si>
  <si>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</si>
  <si>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</si>
  <si>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</si>
  <si>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</si>
  <si>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</si>
  <si>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</si>
  <si>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</si>
  <si>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</si>
  <si>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</si>
  <si>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</si>
  <si>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</si>
  <si>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</si>
  <si>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</si>
  <si>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</si>
  <si>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</si>
  <si>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</si>
  <si>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</si>
  <si>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</si>
  <si>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</si>
  <si>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</si>
  <si>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</si>
  <si>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</si>
  <si>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</si>
  <si>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</si>
  <si>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</si>
  <si>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</si>
  <si>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</si>
  <si>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</si>
  <si>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</si>
  <si>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</si>
  <si>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</si>
  <si>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</si>
  <si>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</si>
  <si>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</si>
  <si>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</si>
  <si>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</si>
  <si>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</si>
  <si>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</si>
  <si>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</si>
  <si>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</si>
  <si>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</si>
  <si>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</si>
  <si>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</si>
  <si>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</si>
  <si>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</si>
  <si>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</si>
  <si>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</si>
  <si>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</si>
  <si>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</si>
  <si>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</si>
  <si>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</si>
  <si>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</si>
  <si>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</si>
  <si>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</si>
  <si>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</si>
  <si>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</si>
  <si>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</si>
  <si>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</si>
  <si>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</si>
  <si>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</si>
  <si>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</si>
  <si>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</si>
  <si>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</si>
  <si>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</si>
  <si>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</si>
  <si>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</si>
  <si>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</si>
  <si>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</si>
  <si>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</si>
  <si>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</si>
  <si>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</si>
  <si>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</si>
  <si>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</si>
  <si>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</si>
  <si>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</si>
  <si>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</si>
  <si>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</si>
  <si>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</si>
  <si>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</si>
  <si>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</si>
  <si>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</si>
  <si>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</si>
  <si>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</si>
  <si>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</si>
  <si>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</si>
  <si>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</si>
  <si>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</si>
  <si>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</si>
  <si>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</si>
  <si>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</si>
  <si>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</si>
  <si>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</si>
  <si>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</si>
  <si>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</si>
  <si>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</si>
  <si>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</si>
  <si>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</si>
  <si>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</si>
  <si>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</si>
  <si>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</si>
  <si>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</si>
  <si>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</si>
  <si>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</si>
  <si>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</si>
  <si>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</si>
  <si>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</si>
  <si>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</si>
  <si>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</si>
  <si>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</si>
  <si>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</si>
  <si>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</si>
  <si>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</si>
  <si>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</si>
  <si>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</si>
  <si>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</si>
  <si>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</si>
  <si>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</si>
  <si>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</si>
  <si>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</si>
  <si>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</si>
  <si>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</si>
  <si>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</si>
  <si>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</si>
  <si>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</si>
  <si>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</si>
  <si>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</si>
  <si>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</si>
  <si>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</si>
  <si>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</si>
  <si>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</si>
  <si>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</si>
  <si>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</si>
  <si>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</si>
  <si>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</si>
  <si>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</si>
  <si>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</si>
  <si>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</si>
  <si>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</si>
  <si>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</si>
  <si>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</si>
  <si>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</si>
  <si>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</si>
  <si>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</si>
  <si>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</si>
  <si>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</si>
  <si>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</si>
  <si>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</si>
  <si>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</si>
  <si>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</si>
  <si>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</si>
  <si>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</si>
  <si>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</si>
  <si>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</si>
  <si>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</si>
  <si>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</si>
  <si>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</si>
  <si>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</si>
  <si>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</si>
  <si>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</si>
  <si>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</si>
  <si>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</si>
  <si>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</si>
  <si>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</si>
  <si>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</si>
  <si>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</si>
  <si>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</si>
  <si>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</si>
  <si>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</si>
  <si>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</si>
  <si>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</si>
  <si>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</si>
  <si>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</si>
  <si>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</si>
  <si>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</si>
  <si>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</si>
  <si>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</si>
  <si>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</si>
  <si>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</si>
  <si>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</si>
  <si>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</si>
  <si>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</si>
  <si>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</si>
  <si>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</si>
  <si>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</si>
  <si>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</si>
  <si>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</si>
  <si>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</si>
  <si>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</si>
  <si>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</si>
  <si>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</si>
  <si>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</si>
  <si>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</si>
  <si>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</si>
  <si>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</si>
  <si>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</si>
  <si>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</si>
  <si>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</si>
  <si>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</si>
  <si>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</si>
  <si>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</si>
  <si>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</si>
  <si>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</si>
  <si>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</si>
  <si>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</si>
  <si>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</si>
  <si>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</si>
  <si>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</si>
  <si>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</si>
  <si>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</si>
  <si>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</si>
  <si>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</si>
  <si>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</si>
  <si>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</si>
  <si>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</si>
  <si>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</si>
  <si>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</si>
  <si>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</si>
  <si>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</si>
  <si>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</si>
  <si>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</si>
  <si>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</si>
  <si>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</si>
  <si>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</si>
  <si>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</si>
  <si>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</si>
  <si>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</si>
  <si>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</si>
  <si>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</si>
  <si>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</si>
  <si>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</si>
  <si>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</si>
  <si>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</si>
  <si>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</si>
  <si>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</si>
  <si>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</si>
  <si>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</si>
  <si>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</si>
  <si>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</si>
  <si>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</si>
  <si>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</si>
  <si>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</si>
  <si>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</si>
  <si>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</si>
  <si>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</si>
  <si>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</si>
  <si>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</si>
  <si>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</si>
  <si>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</si>
  <si>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</si>
  <si>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</si>
  <si>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</si>
  <si>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</si>
  <si>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</si>
  <si>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</si>
  <si>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</si>
  <si>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</si>
  <si>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</si>
  <si>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</si>
  <si>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</si>
  <si>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</si>
  <si>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</si>
  <si>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</si>
  <si>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</si>
  <si>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</si>
  <si>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</si>
  <si>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</si>
  <si>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</si>
  <si>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</si>
  <si>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</si>
  <si>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</si>
  <si>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</si>
  <si>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</si>
  <si>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</si>
  <si>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</si>
  <si>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</si>
  <si>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</si>
  <si>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</si>
  <si>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</si>
  <si>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</si>
  <si>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</si>
  <si>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</si>
  <si>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</si>
  <si>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</si>
  <si>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</si>
  <si>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</si>
  <si>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</si>
  <si>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</si>
  <si>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</si>
  <si>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</si>
  <si>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</si>
  <si>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</si>
  <si>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</si>
  <si>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</si>
  <si>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</si>
  <si>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</si>
  <si>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</si>
  <si>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</si>
  <si>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</si>
  <si>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</si>
  <si>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</si>
  <si>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</si>
  <si>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</si>
  <si>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</si>
  <si>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</si>
  <si>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</si>
  <si>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</si>
  <si>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</si>
  <si>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</si>
  <si>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</si>
  <si>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</si>
  <si>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</si>
  <si>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</si>
  <si>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</si>
  <si>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</si>
  <si>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</si>
  <si>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</si>
  <si>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</si>
  <si>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</si>
  <si>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</si>
  <si>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</si>
  <si>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</si>
  <si>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</si>
  <si>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</si>
  <si>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</si>
  <si>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</si>
  <si>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</si>
  <si>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</si>
  <si>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</si>
  <si>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</si>
  <si>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</si>
  <si>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</si>
  <si>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</si>
  <si>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</si>
  <si>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</si>
  <si>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</si>
  <si>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</si>
  <si>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</si>
  <si>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</si>
  <si>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</si>
  <si>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</si>
  <si>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</si>
  <si>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</si>
  <si>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</si>
  <si>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</si>
  <si>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</si>
  <si>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</si>
  <si>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</si>
  <si>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</si>
  <si>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</si>
  <si>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</si>
  <si>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</si>
  <si>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</si>
  <si>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</si>
  <si>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</si>
  <si>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</si>
  <si>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</si>
  <si>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</si>
  <si>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</si>
  <si>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</si>
  <si>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</si>
  <si>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</si>
  <si>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</si>
  <si>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</si>
  <si>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</si>
  <si>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</si>
  <si>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</si>
  <si>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</si>
  <si>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</si>
  <si>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</si>
  <si>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</si>
  <si>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</si>
  <si>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</si>
  <si>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</si>
  <si>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</si>
  <si>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</si>
  <si>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</si>
  <si>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</si>
  <si>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</si>
  <si>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</si>
  <si>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</si>
  <si>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</si>
  <si>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</si>
  <si>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</si>
  <si>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</si>
  <si>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</si>
  <si>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</si>
  <si>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</si>
  <si>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</si>
  <si>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</si>
  <si>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</si>
  <si>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</si>
  <si>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</si>
  <si>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</si>
  <si>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</si>
  <si>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</si>
  <si>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</si>
  <si>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</si>
  <si>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</si>
  <si>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</si>
  <si>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</si>
  <si>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</si>
  <si>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</si>
  <si>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</si>
  <si>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</si>
  <si>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</si>
  <si>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</si>
  <si>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</si>
  <si>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</si>
  <si>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</si>
  <si>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</si>
  <si>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</si>
  <si>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</si>
  <si>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</si>
  <si>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</si>
  <si>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</si>
  <si>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</si>
  <si>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</si>
  <si>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</si>
  <si>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</si>
  <si>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</si>
  <si>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</si>
  <si>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</si>
  <si>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</si>
  <si>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</si>
  <si>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</si>
  <si>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</si>
  <si>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</si>
  <si>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</si>
  <si>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</si>
  <si>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</si>
  <si>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</si>
  <si>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</si>
  <si>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</si>
  <si>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</si>
  <si>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</si>
  <si>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</si>
  <si>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</si>
  <si>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</si>
  <si>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</si>
  <si>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</si>
  <si>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</si>
  <si>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</si>
  <si>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</si>
  <si>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</si>
  <si>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</si>
  <si>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</si>
  <si>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</si>
  <si>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</si>
  <si>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</si>
  <si>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</si>
  <si>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</si>
  <si>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</si>
  <si>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</si>
  <si>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</si>
  <si>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</si>
  <si>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</si>
  <si>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</si>
  <si>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</si>
  <si>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</si>
  <si>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</si>
  <si>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</si>
  <si>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</si>
  <si>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</si>
  <si>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</si>
  <si>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</si>
  <si>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</si>
  <si>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</si>
  <si>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</si>
  <si>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</si>
  <si>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</si>
  <si>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</si>
  <si>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</si>
  <si>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</si>
  <si>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</si>
  <si>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</si>
  <si>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</si>
  <si>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</si>
  <si>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</si>
  <si>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</si>
  <si>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</si>
  <si>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</si>
  <si>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</si>
  <si>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</si>
  <si>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</si>
  <si>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</si>
  <si>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</si>
  <si>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</si>
  <si>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</si>
  <si>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</si>
  <si>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</si>
  <si>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</si>
  <si>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</si>
  <si>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</si>
  <si>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</si>
  <si>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</si>
  <si>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</si>
  <si>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</si>
  <si>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</si>
  <si>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</si>
  <si>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</si>
  <si>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</si>
  <si>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</si>
  <si>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</si>
  <si>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</si>
  <si>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</si>
  <si>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</si>
  <si>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</si>
  <si>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</si>
  <si>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</si>
  <si>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</si>
  <si>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</si>
  <si>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</si>
  <si>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</si>
  <si>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</si>
  <si>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</si>
  <si>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</si>
  <si>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</si>
  <si>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</si>
  <si>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</si>
  <si>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</si>
  <si>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</si>
  <si>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</si>
  <si>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</si>
  <si>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</si>
  <si>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</si>
  <si>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</si>
  <si>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</si>
  <si>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</si>
  <si>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</si>
  <si>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</si>
  <si>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</si>
  <si>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</si>
  <si>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</si>
  <si>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</si>
  <si>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</si>
  <si>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</si>
  <si>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</si>
  <si>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</si>
  <si>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</si>
  <si>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</si>
  <si>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</si>
  <si>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</si>
  <si>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</si>
  <si>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</si>
  <si>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</si>
  <si>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</si>
  <si>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</si>
  <si>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</si>
  <si>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</si>
  <si>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</si>
  <si>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</si>
  <si>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</si>
  <si>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</si>
  <si>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</si>
  <si>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</si>
  <si>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</si>
  <si>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</si>
  <si>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</si>
  <si>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</si>
  <si>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</si>
  <si>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</si>
  <si>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</si>
  <si>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</si>
  <si>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</si>
  <si>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</si>
  <si>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</si>
  <si>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</si>
  <si>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</si>
  <si>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</si>
  <si>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</si>
  <si>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</si>
  <si>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</si>
  <si>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</si>
  <si>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</si>
  <si>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</si>
  <si>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</si>
  <si>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</si>
  <si>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</si>
  <si>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</si>
  <si>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</si>
  <si>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</si>
  <si>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</si>
  <si>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</si>
  <si>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</si>
  <si>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</si>
  <si>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</si>
  <si>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</si>
  <si>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</si>
  <si>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</si>
  <si>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</si>
  <si>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</si>
  <si>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</si>
  <si>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</si>
  <si>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</si>
  <si>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</si>
  <si>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</si>
  <si>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</si>
  <si>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</si>
  <si>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</si>
  <si>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</si>
  <si>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</si>
  <si>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</si>
  <si>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</si>
  <si>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</si>
  <si>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</si>
  <si>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</si>
  <si>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</si>
  <si>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</si>
  <si>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</si>
  <si>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</si>
  <si>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</si>
  <si>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</si>
  <si>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</si>
  <si>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</si>
  <si>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</si>
  <si>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</si>
  <si>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</si>
  <si>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</si>
  <si>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</si>
  <si>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</si>
  <si>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</si>
  <si>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</si>
  <si>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</si>
  <si>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</si>
  <si>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</si>
  <si>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</si>
  <si>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</si>
  <si>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</si>
  <si>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</si>
  <si>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</si>
  <si>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</si>
  <si>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</si>
  <si>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</si>
  <si>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</si>
  <si>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</si>
  <si>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</si>
  <si>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</si>
  <si>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</si>
  <si>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</si>
  <si>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</si>
  <si>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</si>
  <si>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</si>
  <si>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</si>
  <si>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</si>
  <si>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</si>
  <si>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</si>
  <si>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</si>
  <si>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</si>
  <si>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</si>
  <si>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</si>
  <si>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</si>
  <si>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</si>
  <si>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</si>
  <si>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</si>
  <si>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</si>
  <si>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</si>
  <si>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</si>
  <si>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</si>
  <si>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</si>
  <si>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</si>
  <si>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</si>
  <si>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</si>
  <si>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</si>
  <si>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</si>
  <si>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</si>
  <si>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</si>
  <si>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</si>
  <si>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</si>
  <si>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</si>
  <si>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</si>
  <si>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</si>
  <si>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</si>
  <si>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</si>
  <si>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</si>
  <si>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</si>
  <si>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</si>
  <si>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</si>
  <si>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</si>
  <si>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</si>
  <si>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</si>
  <si>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</si>
  <si>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</si>
  <si>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</si>
  <si>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</si>
  <si>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</si>
  <si>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</si>
  <si>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</si>
  <si>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</si>
  <si>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</si>
  <si>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</si>
  <si>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</si>
  <si>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</si>
  <si>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</si>
  <si>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</si>
  <si>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</si>
  <si>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</si>
  <si>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</si>
  <si>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</si>
  <si>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</si>
  <si>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</si>
  <si>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</si>
  <si>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</si>
  <si>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</si>
  <si>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</si>
  <si>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</si>
  <si>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</si>
  <si>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</si>
  <si>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</si>
  <si>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</si>
  <si>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</si>
  <si>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</si>
  <si>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</si>
  <si>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</si>
  <si>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</si>
  <si>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</si>
  <si>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</si>
  <si>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</si>
  <si>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</si>
  <si>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</si>
  <si>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</si>
  <si>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</si>
  <si>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</si>
  <si>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</si>
  <si>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</si>
  <si>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</si>
  <si>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</si>
  <si>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</si>
  <si>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</si>
  <si>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</si>
  <si>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</si>
  <si>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</si>
  <si>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</si>
  <si>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</si>
  <si>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</si>
  <si>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</si>
  <si>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</si>
  <si>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</si>
  <si>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</si>
  <si>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</si>
  <si>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</si>
  <si>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</si>
  <si>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</si>
  <si>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</si>
  <si>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</si>
  <si>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</si>
  <si>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</si>
  <si>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</si>
  <si>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</si>
  <si>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</si>
  <si>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</si>
  <si>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</si>
  <si>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</si>
  <si>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</si>
  <si>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</si>
  <si>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</si>
  <si>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</si>
  <si>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</si>
  <si>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</si>
  <si>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</si>
  <si>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</si>
  <si>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</si>
  <si>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</si>
  <si>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</si>
  <si>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</si>
  <si>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</si>
  <si>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</si>
  <si>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</si>
  <si>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</si>
  <si>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</si>
  <si>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</si>
  <si>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</si>
  <si>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</si>
  <si>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</si>
  <si>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</si>
  <si>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</si>
  <si>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</si>
  <si>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</si>
  <si>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</si>
  <si>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</si>
  <si>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</si>
  <si>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</si>
  <si>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</si>
  <si>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</si>
  <si>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</si>
  <si>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</si>
  <si>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</si>
  <si>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</si>
  <si>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</si>
  <si>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</si>
  <si>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</si>
  <si>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</si>
  <si>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</si>
  <si>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</si>
  <si>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</si>
  <si>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</si>
  <si>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</si>
  <si>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</si>
  <si>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</si>
  <si>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</si>
  <si>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</si>
  <si>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</si>
  <si>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</si>
  <si>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</si>
  <si>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</si>
  <si>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</si>
  <si>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</si>
  <si>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</si>
  <si>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</si>
  <si>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</si>
  <si>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</si>
  <si>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</si>
  <si>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</si>
  <si>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</si>
  <si>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</si>
  <si>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</si>
  <si>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</si>
  <si>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</si>
  <si>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</si>
  <si>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</si>
  <si>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</si>
  <si>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</si>
  <si>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</si>
  <si>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</si>
  <si>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</si>
  <si>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</si>
  <si>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</si>
  <si>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</si>
  <si>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</si>
  <si>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</si>
  <si>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</si>
  <si>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</si>
  <si>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</si>
  <si>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</si>
  <si>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</si>
  <si>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</si>
  <si>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</si>
  <si>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</si>
  <si>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</si>
  <si>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</si>
  <si>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</si>
  <si>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</si>
  <si>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</si>
  <si>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</si>
  <si>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</si>
  <si>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</si>
  <si>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</si>
  <si>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</si>
  <si>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</si>
  <si>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</si>
  <si>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</si>
  <si>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</si>
  <si>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</si>
  <si>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</si>
  <si>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</si>
  <si>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</si>
  <si>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</si>
  <si>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</si>
  <si>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</si>
  <si>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</si>
  <si>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</si>
  <si>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</si>
  <si>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</si>
  <si>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</si>
  <si>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</si>
  <si>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</si>
  <si>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</si>
  <si>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</si>
  <si>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</si>
  <si>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</si>
  <si>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</si>
  <si>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</si>
  <si>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</si>
  <si>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</si>
  <si>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</si>
  <si>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</si>
  <si>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</si>
  <si>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</si>
  <si>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</si>
  <si>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</si>
  <si>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</si>
  <si>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</si>
  <si>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</si>
  <si>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</si>
  <si>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</si>
  <si>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</si>
  <si>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</si>
  <si>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</si>
  <si>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</si>
  <si>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</si>
  <si>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</si>
  <si>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</si>
  <si>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</si>
  <si>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</si>
  <si>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</si>
  <si>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</si>
  <si>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</si>
  <si>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</si>
  <si>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</si>
  <si>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</si>
  <si>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</si>
  <si>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</si>
  <si>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</si>
  <si>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</si>
  <si>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</si>
  <si>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</si>
  <si>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</si>
  <si>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</si>
  <si>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</si>
  <si>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</si>
  <si>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</si>
  <si>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</si>
  <si>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</si>
  <si>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</si>
  <si>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</si>
  <si>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</si>
  <si>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</si>
  <si>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</si>
  <si>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</si>
  <si>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</si>
  <si>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</si>
  <si>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</si>
  <si>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</si>
  <si>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</si>
  <si>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</si>
  <si>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</si>
  <si>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</si>
  <si>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</si>
  <si>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</si>
  <si>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</si>
  <si>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</si>
  <si>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</si>
  <si>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</si>
  <si>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</si>
  <si>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</si>
  <si>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</si>
  <si>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</si>
  <si>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</si>
  <si>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</si>
  <si>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</si>
  <si>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</si>
  <si>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</si>
  <si>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</si>
  <si>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</si>
  <si>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</si>
  <si>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</si>
  <si>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</si>
  <si>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</si>
  <si>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</si>
  <si>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</si>
  <si>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</si>
  <si>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</si>
  <si>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</si>
  <si>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</si>
  <si>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</si>
  <si>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</si>
  <si>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</si>
  <si>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</si>
  <si>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</si>
  <si>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</si>
  <si>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</si>
  <si>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</si>
  <si>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</si>
  <si>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</si>
  <si>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</si>
  <si>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</si>
  <si>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</si>
  <si>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</si>
  <si>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</si>
  <si>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</si>
  <si>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</si>
  <si>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</si>
  <si>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</si>
  <si>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</si>
  <si>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</si>
  <si>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</si>
  <si>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</si>
  <si>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</si>
  <si>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</si>
  <si>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</si>
  <si>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</si>
  <si>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</si>
  <si>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</si>
  <si>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</si>
  <si>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</si>
  <si>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</si>
  <si>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</si>
  <si>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</si>
  <si>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</si>
  <si>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</si>
  <si>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</si>
  <si>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</si>
  <si>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</si>
  <si>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</si>
  <si>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</si>
  <si>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</si>
  <si>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</si>
  <si>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</si>
  <si>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</si>
  <si>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</si>
  <si>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</si>
  <si>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</si>
  <si>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</si>
  <si>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</si>
  <si>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</si>
  <si>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</si>
  <si>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</si>
  <si>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</si>
  <si>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</si>
  <si>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</si>
  <si>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</si>
  <si>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</si>
  <si>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</si>
  <si>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</si>
  <si>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</si>
  <si>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</si>
  <si>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</si>
  <si>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</si>
  <si>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</si>
  <si>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</si>
  <si>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</si>
  <si>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</si>
  <si>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</si>
  <si>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</si>
  <si>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</si>
  <si>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</si>
  <si>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</si>
  <si>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</si>
  <si>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</si>
  <si>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</si>
  <si>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</si>
  <si>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</si>
  <si>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</si>
  <si>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</si>
  <si>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</si>
  <si>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</si>
  <si>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</si>
  <si>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</si>
  <si>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</si>
  <si>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</si>
  <si>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</si>
  <si>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</si>
  <si>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</si>
  <si>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</si>
  <si>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</si>
  <si>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</si>
  <si>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</si>
  <si>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</si>
  <si>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</si>
  <si>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</si>
  <si>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</si>
  <si>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</si>
  <si>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</si>
  <si>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</si>
  <si>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</si>
  <si>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</si>
  <si>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</si>
  <si>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</si>
  <si>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</si>
  <si>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</si>
  <si>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</si>
  <si>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</si>
  <si>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</si>
  <si>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</si>
  <si>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</si>
  <si>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</si>
  <si>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</si>
  <si>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</si>
  <si>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</si>
  <si>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</si>
  <si>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</si>
  <si>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</si>
  <si>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</si>
  <si>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</si>
  <si>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</si>
  <si>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</si>
  <si>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</si>
  <si>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</si>
  <si>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</si>
  <si>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</si>
  <si>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</si>
  <si>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</si>
  <si>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</si>
  <si>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</si>
  <si>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</si>
  <si>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</si>
  <si>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</si>
  <si>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</si>
  <si>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</si>
  <si>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</si>
  <si>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</si>
  <si>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</si>
  <si>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</si>
  <si>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</si>
  <si>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</si>
  <si>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</si>
  <si>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</si>
  <si>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</si>
  <si>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</si>
  <si>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</si>
  <si>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</si>
  <si>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</si>
  <si>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</si>
  <si>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</si>
  <si>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</si>
  <si>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</si>
  <si>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</si>
  <si>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</si>
  <si>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</si>
  <si>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</si>
  <si>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</si>
  <si>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</si>
  <si>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</si>
  <si>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</si>
  <si>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</si>
  <si>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</si>
  <si>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</si>
  <si>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</si>
  <si>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</si>
  <si>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</si>
  <si>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</si>
  <si>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</si>
  <si>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</si>
  <si>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</si>
  <si>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</si>
  <si>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</si>
  <si>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</si>
  <si>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</si>
  <si>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</si>
  <si>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</si>
  <si>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</si>
  <si>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</si>
  <si>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</si>
  <si>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</si>
  <si>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</si>
  <si>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</si>
  <si>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</si>
  <si>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</si>
  <si>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</si>
  <si>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</si>
  <si>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</si>
  <si>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</si>
  <si>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</si>
  <si>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</si>
  <si>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</si>
  <si>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</si>
  <si>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</si>
  <si>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</si>
  <si>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</si>
  <si>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</si>
  <si>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</si>
  <si>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</si>
  <si>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</si>
  <si>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</si>
  <si>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</si>
  <si>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</si>
  <si>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</si>
  <si>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</si>
  <si>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</si>
  <si>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</si>
  <si>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</si>
  <si>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</si>
  <si>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</si>
  <si>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</si>
  <si>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</si>
  <si>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</si>
  <si>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</si>
  <si>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</si>
  <si>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</si>
  <si>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</si>
  <si>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</si>
  <si>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</si>
  <si>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</si>
  <si>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</si>
  <si>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</si>
  <si>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</si>
  <si>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</si>
  <si>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</si>
  <si>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</si>
  <si>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</si>
  <si>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</si>
  <si>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</si>
  <si>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</si>
  <si>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</si>
  <si>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</si>
  <si>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</si>
  <si>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</si>
  <si>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</si>
  <si>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</si>
  <si>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</si>
  <si>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</si>
  <si>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</si>
  <si>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</si>
  <si>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</si>
  <si>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</si>
  <si>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</si>
  <si>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</si>
  <si>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</si>
  <si>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</si>
  <si>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</si>
  <si>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</si>
  <si>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</si>
  <si>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</si>
  <si>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</si>
  <si>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</si>
  <si>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</si>
  <si>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</si>
  <si>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</si>
  <si>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</si>
  <si>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</si>
  <si>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</si>
  <si>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</si>
  <si>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</si>
  <si>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</si>
  <si>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</si>
  <si>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</si>
  <si>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</si>
  <si>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</si>
  <si>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</si>
  <si>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</si>
  <si>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</si>
  <si>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</si>
  <si>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</si>
  <si>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</si>
  <si>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</si>
  <si>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</si>
  <si>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</si>
  <si>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</si>
  <si>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</si>
  <si>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</si>
  <si>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</si>
  <si>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</si>
  <si>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</si>
  <si>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</si>
  <si>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</si>
  <si>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</si>
  <si>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</si>
  <si>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</si>
  <si>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</si>
  <si>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</si>
  <si>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</si>
  <si>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</si>
  <si>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</si>
  <si>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</si>
  <si>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</si>
  <si>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</si>
  <si>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</si>
  <si>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</si>
  <si>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</si>
  <si>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</si>
  <si>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</si>
  <si>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</si>
  <si>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</si>
  <si>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</si>
  <si>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</si>
  <si>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</si>
  <si>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</si>
  <si>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</si>
  <si>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</si>
  <si>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</si>
  <si>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</si>
  <si>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</si>
  <si>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</si>
  <si>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</si>
  <si>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</si>
  <si>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</si>
  <si>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</si>
  <si>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</si>
  <si>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</si>
  <si>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</si>
  <si>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</si>
  <si>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</si>
  <si>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</si>
  <si>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</si>
  <si>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</si>
  <si>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</si>
  <si>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</si>
  <si>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</si>
  <si>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</si>
  <si>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</si>
  <si>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</si>
  <si>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</si>
  <si>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</si>
  <si>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</si>
  <si>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</si>
  <si>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</si>
  <si>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</si>
  <si>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</si>
  <si>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</si>
  <si>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</si>
  <si>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</si>
  <si>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</si>
  <si>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</si>
  <si>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</si>
  <si>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</si>
  <si>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</si>
  <si>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</si>
  <si>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</si>
  <si>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</si>
  <si>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</si>
  <si>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</si>
  <si>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</si>
  <si>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</si>
  <si>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</si>
  <si>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</si>
  <si>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</si>
  <si>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</si>
  <si>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</si>
  <si>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</si>
  <si>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</si>
  <si>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</si>
  <si>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</si>
  <si>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</si>
  <si>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</si>
  <si>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</si>
  <si>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</si>
  <si>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</si>
  <si>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</si>
  <si>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</si>
  <si>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</si>
  <si>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</si>
  <si>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</si>
  <si>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</si>
  <si>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</si>
  <si>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</si>
  <si>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</si>
  <si>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</si>
  <si>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</si>
  <si>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</si>
  <si>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</si>
  <si>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</si>
  <si>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</si>
  <si>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</si>
  <si>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</si>
  <si>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</si>
  <si>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</si>
  <si>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</si>
  <si>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</si>
  <si>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</si>
  <si>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</si>
  <si>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</si>
  <si>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</si>
  <si>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</si>
  <si>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</si>
  <si>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</si>
  <si>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</si>
  <si>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</si>
  <si>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</si>
  <si>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</si>
  <si>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</si>
  <si>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</si>
  <si>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</si>
  <si>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</si>
  <si>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</si>
  <si>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</si>
  <si>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</si>
  <si>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</si>
  <si>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</si>
  <si>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</si>
  <si>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</si>
  <si>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</si>
  <si>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</si>
  <si>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</si>
  <si>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</si>
  <si>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</si>
  <si>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</si>
  <si>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</si>
  <si>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</si>
  <si>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</si>
  <si>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</si>
  <si>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</si>
  <si>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</si>
  <si>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</si>
  <si>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</si>
  <si>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</si>
  <si>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</si>
  <si>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</si>
  <si>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</si>
  <si>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</si>
  <si>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</si>
  <si>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</si>
  <si>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</si>
  <si>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</si>
  <si>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</si>
  <si>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</si>
  <si>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</si>
  <si>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</si>
  <si>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</si>
  <si>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</si>
  <si>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</si>
  <si>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</si>
  <si>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</si>
  <si>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</si>
  <si>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</si>
  <si>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</si>
  <si>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</si>
  <si>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</si>
  <si>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</si>
  <si>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</si>
  <si>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</si>
  <si>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</si>
  <si>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</si>
  <si>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</si>
  <si>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</si>
  <si>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</si>
  <si>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</si>
  <si>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</si>
  <si>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</si>
  <si>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</si>
  <si>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</si>
  <si>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</si>
  <si>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</si>
  <si>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</si>
  <si>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</si>
  <si>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</si>
  <si>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</si>
  <si>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</si>
  <si>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</si>
  <si>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</si>
  <si>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</si>
  <si>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</si>
  <si>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</si>
  <si>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</si>
  <si>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</si>
  <si>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</si>
  <si>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</si>
  <si>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</si>
  <si>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</si>
  <si>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</si>
  <si>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</si>
  <si>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</si>
  <si>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</si>
  <si>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</si>
  <si>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</si>
  <si>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</si>
  <si>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</si>
  <si>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</si>
  <si>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</si>
  <si>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</si>
  <si>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</si>
  <si>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</si>
  <si>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</si>
  <si>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</si>
  <si>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</si>
  <si>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</si>
  <si>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</si>
  <si>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</si>
  <si>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</si>
  <si>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</si>
  <si>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</si>
  <si>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</si>
  <si>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</si>
  <si>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</si>
  <si>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</si>
  <si>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</si>
  <si>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</si>
  <si>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</si>
  <si>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</si>
  <si>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</si>
  <si>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</si>
  <si>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</si>
  <si>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</si>
  <si>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</si>
  <si>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</si>
  <si>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</si>
  <si>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</si>
  <si>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</si>
  <si>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</si>
  <si>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</si>
  <si>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</si>
  <si>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</si>
  <si>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</si>
  <si>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</si>
  <si>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</si>
  <si>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</si>
  <si>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</si>
  <si>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</si>
  <si>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</si>
  <si>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</si>
  <si>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</si>
  <si>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</si>
  <si>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</si>
  <si>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</si>
  <si>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</si>
  <si>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</si>
  <si>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</si>
  <si>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</si>
  <si>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</si>
  <si>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</si>
  <si>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</si>
  <si>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</si>
  <si>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</si>
  <si>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</si>
  <si>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</si>
  <si>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</si>
  <si>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</si>
  <si>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</si>
  <si>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</si>
  <si>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</si>
  <si>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</si>
  <si>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</si>
  <si>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</si>
  <si>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</si>
  <si>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</si>
  <si>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</si>
  <si>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</si>
  <si>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</si>
  <si>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</si>
  <si>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</si>
  <si>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</si>
  <si>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</si>
  <si>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</si>
  <si>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</si>
  <si>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</si>
  <si>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</si>
  <si>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</si>
  <si>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</si>
  <si>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</si>
  <si>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</si>
  <si>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</si>
  <si>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</si>
  <si>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</si>
  <si>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</si>
  <si>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</si>
  <si>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</si>
  <si>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</si>
  <si>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</si>
  <si>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</si>
  <si>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</si>
  <si>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</si>
  <si>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</si>
  <si>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</si>
  <si>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</si>
  <si>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</si>
  <si>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</si>
  <si>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</si>
  <si>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</si>
  <si>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</si>
  <si>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</si>
  <si>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</si>
  <si>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</si>
  <si>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</si>
  <si>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</si>
  <si>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</si>
  <si>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</si>
  <si>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</si>
  <si>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</si>
  <si>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</si>
  <si>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</si>
  <si>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</si>
  <si>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</si>
  <si>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</si>
  <si>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</si>
  <si>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</si>
  <si>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</si>
  <si>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</si>
  <si>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</si>
  <si>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</si>
  <si>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</si>
  <si>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</si>
  <si>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</si>
  <si>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</si>
  <si>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</si>
  <si>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</si>
  <si>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</si>
  <si>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</si>
  <si>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</si>
  <si>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</si>
  <si>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</si>
  <si>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</si>
  <si>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</si>
  <si>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</si>
  <si>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</si>
  <si>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</si>
  <si>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</si>
  <si>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</si>
  <si>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</si>
  <si>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</si>
  <si>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</si>
  <si>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</si>
  <si>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</si>
  <si>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</si>
  <si>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</si>
  <si>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</si>
  <si>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</si>
  <si>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</si>
  <si>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</si>
  <si>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</si>
  <si>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</si>
  <si>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</si>
  <si>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</si>
  <si>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</si>
  <si>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</si>
  <si>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</si>
  <si>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</si>
  <si>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</si>
  <si>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</si>
  <si>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</si>
  <si>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</si>
  <si>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</si>
  <si>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</si>
  <si>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</si>
  <si>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</si>
  <si>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</si>
  <si>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</si>
  <si>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</si>
  <si>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</si>
  <si>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</si>
  <si>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</si>
  <si>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</si>
  <si>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</si>
  <si>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</si>
  <si>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</si>
  <si>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</si>
  <si>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</si>
  <si>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</si>
  <si>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</si>
  <si>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</si>
  <si>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</si>
  <si>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</si>
  <si>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</si>
  <si>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</si>
  <si>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</si>
  <si>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</si>
  <si>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</si>
  <si>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</si>
  <si>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</si>
  <si>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</si>
  <si>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</si>
  <si>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</si>
  <si>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</si>
  <si>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</si>
  <si>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</si>
  <si>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</si>
  <si>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</si>
  <si>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</si>
  <si>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</si>
  <si>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</si>
  <si>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</si>
  <si>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</si>
  <si>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</si>
  <si>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</si>
  <si>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</si>
  <si>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</si>
  <si>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</si>
  <si>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</si>
  <si>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</si>
  <si>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</si>
  <si>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</si>
  <si>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</si>
  <si>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</si>
  <si>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</si>
  <si>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</si>
  <si>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</si>
  <si>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</si>
  <si>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</si>
  <si>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</si>
  <si>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</si>
  <si>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</si>
  <si>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</si>
  <si>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</si>
  <si>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</si>
  <si>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</si>
  <si>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</si>
  <si>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</si>
  <si>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</si>
  <si>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</si>
  <si>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</si>
  <si>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</si>
  <si>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</si>
  <si>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</si>
  <si>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</si>
  <si>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</si>
  <si>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</si>
  <si>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</si>
  <si>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</si>
  <si>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</si>
  <si>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</si>
  <si>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</si>
  <si>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</si>
  <si>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</si>
  <si>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</si>
  <si>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</si>
  <si>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</si>
  <si>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</si>
  <si>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</si>
  <si>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</si>
  <si>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</si>
  <si>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</si>
  <si>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</si>
  <si>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</si>
  <si>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</si>
  <si>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</si>
  <si>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</si>
  <si>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</si>
  <si>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</si>
  <si>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</si>
  <si>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</si>
  <si>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</si>
  <si>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</si>
  <si>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</si>
  <si>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</si>
  <si>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</si>
  <si>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</si>
  <si>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</si>
  <si>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</si>
  <si>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</si>
  <si>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</si>
  <si>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</si>
  <si>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</si>
  <si>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</si>
  <si>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</si>
  <si>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</si>
  <si>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</si>
  <si>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</si>
  <si>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</si>
  <si>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</si>
  <si>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</si>
  <si>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</si>
  <si>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</si>
  <si>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</si>
  <si>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</si>
  <si>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</si>
  <si>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</si>
  <si>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</si>
  <si>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</si>
  <si>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</si>
  <si>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</si>
  <si>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</si>
  <si>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</si>
  <si>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</si>
  <si>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</si>
  <si>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</si>
  <si>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</si>
  <si>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</si>
  <si>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</si>
  <si>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</si>
  <si>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</si>
  <si>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</si>
  <si>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</si>
  <si>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</si>
  <si>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</si>
  <si>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</si>
  <si>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</si>
  <si>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</si>
  <si>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</si>
  <si>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</si>
  <si>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</si>
  <si>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</si>
  <si>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</si>
  <si>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</si>
  <si>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</si>
  <si>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</si>
  <si>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</si>
  <si>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</si>
  <si>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</si>
  <si>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</si>
  <si>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</si>
  <si>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</si>
  <si>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</si>
  <si>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</si>
  <si>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</si>
  <si>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</si>
  <si>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</si>
  <si>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</si>
  <si>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</si>
  <si>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</si>
  <si>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</si>
  <si>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</si>
  <si>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</si>
  <si>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</si>
  <si>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</si>
  <si>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</si>
  <si>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</si>
  <si>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</si>
  <si>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</si>
  <si>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</si>
  <si>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</si>
  <si>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</si>
  <si>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</si>
  <si>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</si>
  <si>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</si>
  <si>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</si>
  <si>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</si>
  <si>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</si>
  <si>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</si>
  <si>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</si>
  <si>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</si>
  <si>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</si>
  <si>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</si>
  <si>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</si>
  <si>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</si>
  <si>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</si>
  <si>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</si>
  <si>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</si>
  <si>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</si>
  <si>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</si>
  <si>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</si>
  <si>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</si>
  <si>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</si>
  <si>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</si>
  <si>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</si>
  <si>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</si>
  <si>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</si>
  <si>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</si>
  <si>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</si>
  <si>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</si>
  <si>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</si>
  <si>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</si>
  <si>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</si>
  <si>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</si>
  <si>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</si>
  <si>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</si>
  <si>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</si>
  <si>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</si>
  <si>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</si>
  <si>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</si>
  <si>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</si>
  <si>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</si>
  <si>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</si>
  <si>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</si>
  <si>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</si>
  <si>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</si>
  <si>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</si>
  <si>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</si>
  <si>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</si>
  <si>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</si>
  <si>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</si>
  <si>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</si>
  <si>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</si>
  <si>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</si>
  <si>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</si>
  <si>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</si>
  <si>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</si>
  <si>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</si>
  <si>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</si>
  <si>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</si>
  <si>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</si>
  <si>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</si>
  <si>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</si>
  <si>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</si>
  <si>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</si>
  <si>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</si>
  <si>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</si>
  <si>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</si>
  <si>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</si>
  <si>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</si>
  <si>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</si>
  <si>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</si>
  <si>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</si>
  <si>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</si>
  <si>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</si>
  <si>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</si>
  <si>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</si>
  <si>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</si>
  <si>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</si>
  <si>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</si>
  <si>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</si>
  <si>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</si>
  <si>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</si>
  <si>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</si>
  <si>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</si>
  <si>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</si>
  <si>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</si>
  <si>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</si>
  <si>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</si>
  <si>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</si>
  <si>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</si>
  <si>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</si>
  <si>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</si>
  <si>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</si>
  <si>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</si>
  <si>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</si>
  <si>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</si>
  <si>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</si>
  <si>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</si>
  <si>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</si>
  <si>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</si>
  <si>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</si>
  <si>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</si>
  <si>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</si>
  <si>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</si>
  <si>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</si>
  <si>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</si>
  <si>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</si>
  <si>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</si>
  <si>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</si>
  <si>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</si>
  <si>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</si>
  <si>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</si>
  <si>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</si>
  <si>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</si>
  <si>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</si>
  <si>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</si>
  <si>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</si>
  <si>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</si>
  <si>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</si>
  <si>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</si>
  <si>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</si>
  <si>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</si>
  <si>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</si>
  <si>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</si>
  <si>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</si>
  <si>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</si>
  <si>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</si>
  <si>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</si>
  <si>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</si>
  <si>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</si>
  <si>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</si>
  <si>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</si>
  <si>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</si>
  <si>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</si>
  <si>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</si>
  <si>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</si>
  <si>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</si>
  <si>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</si>
  <si>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</si>
  <si>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</si>
  <si>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</si>
  <si>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</si>
  <si>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</si>
  <si>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</si>
  <si>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</si>
  <si>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</si>
  <si>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</si>
  <si>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</si>
  <si>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</si>
  <si>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</si>
  <si>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</si>
  <si>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</si>
  <si>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</si>
  <si>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</si>
  <si>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</si>
  <si>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</si>
  <si>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</si>
  <si>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</si>
  <si>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</si>
  <si>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</si>
  <si>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</si>
  <si>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</si>
  <si>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</si>
  <si>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</si>
  <si>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</si>
  <si>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</si>
  <si>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</si>
  <si>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</si>
  <si>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</si>
  <si>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</si>
  <si>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</si>
  <si>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</si>
  <si>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</si>
  <si>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</si>
  <si>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</si>
  <si>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</si>
  <si>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</si>
  <si>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</si>
  <si>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</si>
  <si>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</si>
  <si>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</si>
  <si>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</si>
  <si>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</si>
  <si>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</si>
  <si>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</si>
  <si>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</si>
  <si>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</si>
  <si>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</si>
  <si>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</si>
  <si>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</si>
  <si>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</si>
  <si>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</si>
  <si>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</si>
  <si>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</si>
  <si>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</si>
  <si>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</si>
  <si>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</si>
  <si>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</si>
  <si>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</si>
  <si>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</si>
  <si>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</si>
  <si>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</si>
  <si>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</si>
  <si>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</si>
  <si>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</si>
  <si>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</si>
  <si>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</si>
  <si>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</si>
  <si>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</si>
  <si>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</si>
  <si>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</si>
  <si>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</si>
  <si>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</si>
  <si>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</si>
  <si>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</si>
  <si>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</si>
  <si>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</si>
  <si>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</si>
  <si>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</si>
  <si>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</si>
  <si>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</si>
  <si>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</si>
  <si>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</si>
  <si>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</si>
  <si>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</si>
  <si>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</si>
  <si>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</si>
  <si>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</si>
  <si>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</si>
  <si>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</si>
  <si>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</si>
  <si>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</si>
  <si>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</si>
  <si>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</si>
  <si>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</si>
  <si>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</si>
  <si>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</si>
  <si>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</si>
  <si>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</si>
  <si>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</si>
  <si>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</si>
  <si>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</si>
  <si>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</si>
  <si>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</si>
  <si>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</si>
  <si>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</si>
  <si>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</si>
  <si>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</si>
  <si>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</si>
  <si>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</si>
  <si>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</si>
  <si>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</si>
  <si>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</si>
  <si>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</si>
  <si>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</si>
  <si>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</si>
  <si>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</si>
  <si>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</si>
  <si>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</si>
  <si>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</si>
  <si>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</si>
  <si>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</si>
  <si>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</si>
  <si>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</si>
  <si>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</si>
  <si>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</si>
  <si>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</si>
  <si>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</si>
  <si>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</si>
  <si>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</si>
  <si>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</si>
  <si>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</si>
  <si>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</si>
  <si>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</si>
  <si>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</si>
  <si>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</si>
  <si>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</si>
  <si>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</si>
  <si>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</si>
  <si>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</si>
  <si>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</si>
  <si>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</si>
  <si>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</si>
  <si>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</si>
  <si>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</si>
  <si>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</si>
  <si>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</si>
  <si>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</si>
  <si>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</si>
  <si>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</si>
  <si>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</si>
  <si>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</si>
  <si>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</si>
  <si>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</si>
  <si>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</si>
  <si>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</si>
  <si>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</si>
  <si>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</si>
  <si>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</si>
  <si>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</si>
  <si>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</si>
  <si>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</si>
  <si>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</si>
  <si>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</si>
  <si>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</si>
  <si>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</si>
  <si>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</si>
  <si>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</si>
  <si>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</si>
  <si>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</si>
  <si>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</si>
  <si>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</si>
  <si>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</si>
  <si>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</si>
  <si>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</si>
  <si>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</si>
  <si>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</si>
  <si>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</si>
  <si>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</si>
  <si>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</si>
  <si>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</si>
  <si>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</si>
  <si>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</si>
  <si>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</si>
  <si>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</si>
  <si>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</si>
  <si>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</si>
  <si>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</si>
  <si>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</si>
  <si>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</si>
  <si>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</si>
  <si>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</si>
  <si>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</si>
  <si>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</si>
  <si>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</si>
  <si>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</si>
  <si>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</si>
  <si>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</si>
  <si>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</si>
  <si>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</si>
  <si>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</si>
  <si>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</si>
  <si>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</si>
  <si>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</si>
  <si>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</si>
  <si>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</si>
  <si>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</si>
  <si>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</si>
  <si>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</si>
  <si>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</si>
  <si>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</si>
  <si>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</si>
  <si>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</si>
  <si>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</si>
  <si>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</si>
  <si>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</si>
  <si>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</si>
  <si>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</si>
  <si>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</si>
  <si>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</si>
  <si>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</si>
  <si>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</si>
  <si>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</si>
  <si>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</si>
  <si>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</si>
  <si>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</si>
  <si>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</si>
  <si>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</si>
  <si>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</si>
  <si>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</si>
  <si>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</si>
  <si>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</si>
  <si>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</si>
  <si>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</si>
  <si>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</si>
  <si>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</si>
  <si>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</si>
  <si>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</si>
  <si>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</si>
  <si>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</si>
  <si>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</si>
  <si>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</si>
  <si>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</si>
  <si>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</si>
  <si>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</si>
  <si>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</si>
  <si>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</si>
  <si>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</si>
  <si>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</si>
  <si>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</si>
  <si>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</si>
  <si>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</si>
  <si>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</si>
  <si>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</si>
  <si>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</si>
  <si>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</si>
  <si>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</si>
  <si>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</si>
  <si>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</si>
  <si>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</si>
  <si>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</si>
  <si>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</si>
  <si>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</si>
  <si>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</si>
  <si>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</si>
  <si>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</si>
  <si>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</si>
  <si>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</si>
  <si>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</si>
  <si>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</si>
  <si>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</si>
  <si>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</si>
  <si>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</si>
  <si>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</si>
  <si>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</si>
  <si>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</si>
  <si>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</si>
  <si>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</si>
  <si>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</si>
  <si>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</si>
  <si>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</si>
  <si>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</si>
  <si>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</si>
  <si>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</si>
  <si>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</si>
  <si>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</si>
  <si>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</si>
  <si>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</si>
  <si>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</si>
  <si>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</si>
  <si>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</si>
  <si>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</si>
  <si>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</si>
  <si>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</si>
  <si>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</si>
  <si>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</si>
  <si>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</si>
  <si>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</si>
  <si>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</si>
  <si>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</si>
  <si>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</si>
  <si>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</si>
  <si>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</si>
  <si>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</si>
  <si>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</si>
  <si>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</si>
  <si>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</si>
  <si>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</si>
  <si>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</si>
  <si>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</si>
  <si>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</si>
  <si>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</si>
  <si>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</si>
  <si>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</si>
  <si>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</si>
  <si>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</si>
  <si>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</si>
  <si>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</si>
  <si>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</si>
  <si>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</si>
  <si>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</si>
  <si>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</si>
  <si>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</si>
  <si>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</si>
  <si>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</si>
  <si>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</si>
  <si>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</si>
  <si>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</si>
  <si>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</si>
  <si>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</si>
  <si>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</si>
  <si>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</si>
  <si>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</si>
  <si>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</si>
  <si>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</si>
  <si>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</si>
  <si>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</si>
  <si>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</si>
  <si>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</si>
  <si>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</si>
  <si>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</si>
  <si>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</si>
  <si>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</si>
  <si>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</si>
  <si>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</si>
  <si>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</si>
  <si>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</si>
  <si>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</si>
  <si>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</si>
  <si>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</si>
  <si>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</si>
  <si>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</si>
  <si>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</si>
  <si>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</si>
  <si>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</si>
  <si>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</si>
  <si>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</si>
  <si>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</si>
  <si>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</si>
  <si>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</si>
  <si>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</si>
  <si>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</si>
  <si>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</si>
  <si>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</si>
  <si>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</si>
  <si>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</si>
  <si>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</si>
  <si>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</si>
  <si>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</si>
  <si>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</si>
  <si>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</si>
  <si>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</si>
  <si>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</si>
  <si>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</si>
  <si>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</si>
  <si>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</si>
  <si>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</si>
  <si>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</si>
  <si>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</si>
  <si>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</si>
  <si>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</si>
  <si>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</si>
  <si>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</si>
  <si>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</si>
  <si>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</si>
  <si>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</si>
  <si>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</si>
  <si>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</si>
  <si>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</si>
  <si>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</si>
  <si>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</si>
  <si>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</si>
  <si>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</si>
  <si>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</si>
  <si>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</si>
  <si>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</si>
  <si>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</si>
  <si>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</si>
  <si>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</si>
  <si>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</si>
  <si>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</si>
  <si>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</si>
  <si>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</si>
  <si>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</si>
  <si>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</si>
  <si>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</si>
  <si>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</si>
  <si>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</si>
  <si>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</si>
  <si>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</si>
  <si>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</si>
  <si>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</si>
  <si>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</si>
  <si>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</si>
  <si>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</si>
  <si>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</si>
  <si>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</si>
  <si>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</si>
  <si>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</si>
  <si>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</si>
  <si>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</si>
  <si>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</si>
  <si>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</si>
  <si>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</si>
  <si>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</si>
  <si>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</si>
  <si>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</si>
  <si>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</si>
  <si>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</si>
  <si>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</si>
  <si>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</si>
  <si>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</si>
  <si>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</si>
  <si>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</si>
  <si>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</si>
  <si>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</si>
  <si>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</si>
  <si>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</si>
  <si>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</si>
  <si>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</si>
  <si>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</si>
  <si>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</si>
  <si>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</si>
  <si>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</si>
  <si>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</si>
  <si>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</si>
  <si>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</si>
  <si>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</si>
  <si>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</si>
  <si>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</si>
  <si>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</si>
  <si>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</si>
  <si>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</si>
  <si>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</si>
  <si>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</si>
  <si>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</si>
  <si>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</si>
  <si>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</si>
  <si>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</si>
  <si>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</si>
  <si>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</si>
  <si>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</si>
  <si>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</si>
  <si>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</si>
  <si>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</si>
  <si>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</si>
  <si>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</si>
  <si>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</si>
  <si>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</si>
  <si>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</si>
  <si>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</si>
  <si>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</si>
  <si>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</si>
  <si>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</si>
  <si>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</si>
  <si>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</si>
  <si>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</si>
  <si>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</si>
  <si>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</si>
  <si>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</si>
  <si>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</si>
  <si>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</si>
  <si>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</si>
  <si>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</si>
  <si>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</si>
  <si>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</si>
  <si>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</si>
  <si>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</si>
  <si>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</si>
  <si>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</si>
  <si>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</si>
  <si>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</si>
  <si>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</si>
  <si>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</si>
  <si>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</si>
  <si>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</si>
  <si>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</si>
  <si>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</si>
  <si>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</si>
  <si>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</si>
  <si>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</si>
  <si>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</si>
  <si>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</si>
  <si>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</si>
  <si>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</si>
  <si>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</si>
  <si>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</si>
  <si>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</si>
  <si>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</si>
  <si>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</si>
  <si>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</si>
  <si>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</si>
  <si>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</si>
  <si>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</si>
  <si>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</si>
  <si>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</si>
  <si>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</si>
  <si>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</si>
  <si>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</si>
  <si>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</si>
  <si>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</si>
  <si>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</si>
  <si>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</si>
  <si>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</si>
  <si>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</si>
  <si>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</si>
  <si>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</si>
  <si>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</si>
  <si>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</si>
  <si>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</si>
  <si>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</si>
  <si>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</si>
  <si>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</si>
  <si>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</si>
  <si>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</si>
  <si>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</si>
  <si>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</si>
  <si>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</si>
  <si>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</si>
  <si>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</si>
  <si>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</si>
  <si>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</si>
  <si>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</si>
  <si>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</si>
  <si>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</si>
  <si>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</si>
  <si>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</si>
  <si>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</si>
  <si>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</si>
  <si>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</si>
  <si>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</si>
  <si>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</si>
  <si>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</si>
  <si>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</si>
  <si>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</si>
  <si>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</si>
  <si>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</si>
  <si>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</si>
  <si>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</si>
  <si>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</si>
  <si>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</si>
  <si>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</si>
  <si>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</si>
  <si>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</si>
  <si>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</si>
  <si>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</si>
  <si>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</si>
  <si>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</si>
  <si>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</si>
  <si>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</si>
  <si>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</si>
  <si>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</si>
  <si>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</si>
  <si>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</si>
  <si>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</si>
  <si>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</si>
  <si>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</si>
  <si>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</si>
  <si>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</si>
  <si>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</si>
  <si>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</si>
  <si>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</si>
  <si>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</si>
  <si>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riy2141</t>
  </si>
  <si>
    <t xml:space="preserve"> PCM-20250215-00000830 </t>
  </si>
  <si>
    <t>LTE site still down and  site located in aramco area access issue need special permission</t>
  </si>
  <si>
    <t>NO PCM</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</si>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</sst>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4" totalsRowShown="0" headerRowDxfId="157" dataDxfId="156" headerRowBorderDxfId="154" tableBorderDxfId="155" totalsRowBorderDxfId="153">
  <autoFilter ref="A1:CJ20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295.24514490740694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0.12706620370590826</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45958.193570833333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45958.193570833333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45958.193570833333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45958.193570833333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45958.193570833333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45958.193570833333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45958.193570833333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45958.193570833333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45958.193570833333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45958.193570833333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45958.193570833333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45958.193570833333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45958.193570833333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45958.193570833333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45958.193570833333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45958.193570833333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45958.193570833333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45958.193570833333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45958.193570833333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45958.193570833333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45958.193570833333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45958.193570833333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45958.193570833333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45958.193570833333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45958.193570833333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45958.193570833333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45958.193570833333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45958.193570833333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45958.193570833333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45958.193570833333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45958.193570833333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45958.193570833333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45958.193570833333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45958.193570833333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45958.193570833333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45958.193570833333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45958.193570833333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45958.193570833333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45958.193570833333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45958.193570833333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45958.193570833333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45958.193570833333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45958.193570833333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45958.193570833333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45958.193570833333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45958.193570833333</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45958.193570833333</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A0F83A80-7DD9-4AE0-8B98-98ECE55F4806}"/>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4"/>
  <sheetViews>
    <sheetView tabSelected="1"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133.1937328703716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R2</v>
      </c>
      <c r="C4" s="18"/>
      <c r="D4" s="19" t="s">
        <v>39084</v>
      </c>
      <c r="E4" s="114"/>
      <c r="F4" s="115"/>
      <c r="G4" s="116">
        <f ca="1">IFERROR(NOW()-F4,"-")</f>
        <v>45958.193570833333</v>
      </c>
      <c r="H4" s="115"/>
      <c r="I4" s="18" t="str">
        <f>IFERROR(VLOOKUP(D4,DB!A:F,6,0),"")</f>
        <v>SCECO</v>
      </c>
      <c r="J4" s="18" t="str">
        <f>IFERROR(VLOOKUP(D4,DB!A:G,7,0),"")</f>
        <v>No BB Shifted</v>
      </c>
      <c r="K4" s="19"/>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45958.193570833333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45958.193570833333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45958.193570833333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45958.193570833333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45958.193570833333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45958.193570833333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45958.193570833333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45958.193570833333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45958.193570833333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45958.193570833333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45958.193570833333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45958.193570833333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45958.193570833333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45958.193570833333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45958.193570833333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45958.193570833333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45958.193570833333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45958.193570833333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45958.193570833333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45958.193570833333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45958.193570833333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45958.193570833333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45958.193570833333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45958.193570833333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45958.193570833333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45958.193570833333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45958.193570833333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45958.193570833333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45958.193570833333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45958.193570833333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45958.193570833333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45958.193570833333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45958.193570833333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45958.193570833333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45958.193570833333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45958.193570833333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45958.193570833333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45958.193570833333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45958.193570833333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45958.193570833333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45958.193570833333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45958.193570833333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45958.193570833333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45958.193570833333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45958.193570833333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45958.193570833333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45958.193570833333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45958.193570833333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45958.193570833333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45958.193570833333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45958.193570833333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45958.193570833333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45958.193570833333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45958.193570833333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45958.193570833333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61"/>
      <c r="B60" s="162" t="str">
        <f>IFERROR(VLOOKUP(D60,DB!A:K,11,0),"")</f>
        <v/>
      </c>
      <c r="C60" s="162"/>
      <c r="D60" s="162"/>
      <c r="E60" s="163"/>
      <c r="F60" s="164"/>
      <c r="G60" s="165">
        <f ca="1">IFERROR(NOW()-F60,"-")</f>
        <v>45958.193570833333</v>
      </c>
      <c r="H60" s="164"/>
      <c r="I60" s="162" t="str">
        <f>IFERROR(VLOOKUP(D60,DB!A:F,6,0),"")</f>
        <v/>
      </c>
      <c r="J60" s="162" t="str">
        <f>IFERROR(VLOOKUP(D60,DB!A:G,7,0),"")</f>
        <v/>
      </c>
      <c r="K60" s="166"/>
      <c r="L60" s="162" t="str">
        <f>IFERROR(VLOOKUP(D60,DB!A:I,9,0),"")</f>
        <v/>
      </c>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2"/>
      <c r="BK60" s="162"/>
      <c r="BL60" s="162"/>
      <c r="BM60" s="162"/>
      <c r="BN60" s="162"/>
      <c r="BO60" s="162"/>
      <c r="BP60" s="162"/>
      <c r="BQ60" s="162"/>
      <c r="BR60" s="162"/>
      <c r="BS60" s="162"/>
      <c r="BT60" s="162"/>
      <c r="BU60" s="162"/>
      <c r="BV60" s="162"/>
      <c r="BW60" s="162"/>
      <c r="BX60" s="162"/>
      <c r="BY60" s="162"/>
      <c r="BZ60" s="162"/>
      <c r="CA60" s="162"/>
      <c r="CB60" s="162"/>
      <c r="CC60" s="162"/>
      <c r="CD60" s="162"/>
      <c r="CE60" s="162"/>
      <c r="CF60" s="162"/>
      <c r="CG60" s="162"/>
      <c r="CH60" s="162"/>
      <c r="CI60" s="162"/>
      <c r="CJ60" s="167"/>
    </row>
    <row r="61" spans="1:88" ht="31.5" customHeight="1">
      <c r="A61" s="113"/>
      <c r="B61" s="18" t="str">
        <f>IFERROR(VLOOKUP(D61,DB!A:K,11,0),"")</f>
        <v/>
      </c>
      <c r="C61" s="18"/>
      <c r="D61" s="18"/>
      <c r="E61" s="114"/>
      <c r="F61" s="115"/>
      <c r="G61" s="116">
        <f ca="1">IFERROR(NOW()-F61,"-")</f>
        <v>45958.193570833333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45958.193570833333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45958.193570833333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45958.193570833333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45958.193570833333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45958.193570833333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45958.193570833333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45958.193570833333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45958.193570833333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45958.193570833333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45958.193570833333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45958.193570833333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45958.193570833333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45958.193570833333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45958.193570833333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45958.193570833333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45958.193570833333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45958.193570833333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45958.193570833333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45958.193570833333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45958.193570833333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45958.193570833333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45958.193570833333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45958.193570833333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45958.193570833333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45958.193570833333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45958.193570833333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45958.193570833333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45958.193570833333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45958.193570833333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45958.193570833333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45958.193570833333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45958.193570833333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45958.193570833333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45958.193570833333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45958.193570833333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45958.193570833333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45958.193570833333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45958.193570833333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45958.193570833333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45958.193570833333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45958.193570833333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45958.193570833333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45958.193570833333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45958.193570833333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45958.193570833333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45958.193570833333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45958.193570833333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45958.193570833333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45958.193570833333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45958.193570833333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45958.193570833333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45958.193570833333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45958.193570833333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45958.193570833333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45958.193570833333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45958.193570833333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45958.193570833333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45958.193570833333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45958.193570833333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45958.193570833333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45958.193570833333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45958.193570833333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45958.193570833333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45958.193570833333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45958.193570833333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45958.193570833333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45958.193570833333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45958.193570833333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45958.193570833333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45958.193570833333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45958.193570833333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45958.193570833333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45958.193570833333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45958.193570833333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45958.193570833333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45958.193570833333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45958.193570833333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45958.193570833333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45958.193570833333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45958.193570833333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45958.193570833333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45958.193570833333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45958.193570833333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45958.193570833333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45958.193570833333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45958.193570833333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45958.193570833333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45958.193570833333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45958.193570833333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45958.193570833333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45958.193570833333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45958.193570833333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45958.193570833333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45958.193570833333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45958.193570833333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45958.193570833333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45958.193570833333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45958.193570833333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45958.193570833333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45958.193570833333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45958.193570833333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45958.193570833333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45958.193570833333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45958.193570833333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45958.193570833333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45958.193570833333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45958.193570833333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45958.193570833333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45958.193570833333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45958.193570833333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45958.193570833333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45958.193570833333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45958.193570833333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45958.193570833333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45958.193570833333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45958.193570833333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45958.193570833333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45958.193570833333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45958.193570833333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45958.193570833333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45958.193570833333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45958.193570833333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45958.193570833333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45958.193570833333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45958.193570833333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45958.193570833333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45958.193570833333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45958.193570833333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45958.193570833333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45958.193570833333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45958.193570833333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45958.193570833333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45958.193570833333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45958.193570833333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45958.193570833333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45958.193570833333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45958.193570833333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45958.193570833333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45958.193570833333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45958.193570833333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45958.193570833333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45958.193570833333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61"/>
      <c r="B204" s="162" t="str">
        <f>IFERROR(VLOOKUP(D204,DB!A:K,11,0),"")</f>
        <v/>
      </c>
      <c r="C204" s="162"/>
      <c r="D204" s="162"/>
      <c r="E204" s="163"/>
      <c r="F204" s="164"/>
      <c r="G204" s="165">
        <f ca="1">IFERROR(NOW()-F204,"-")</f>
        <v>45958.193570833333</v>
      </c>
      <c r="H204" s="164"/>
      <c r="I204" s="162" t="str">
        <f>IFERROR(VLOOKUP(D204,DB!A:F,6,0),"")</f>
        <v/>
      </c>
      <c r="J204" s="162" t="str">
        <f>IFERROR(VLOOKUP(D204,DB!A:G,7,0),"")</f>
        <v/>
      </c>
      <c r="K204" s="166"/>
      <c r="L204" s="162" t="str">
        <f>IFERROR(VLOOKUP(D204,DB!A:I,9,0),"")</f>
        <v/>
      </c>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162"/>
      <c r="AS204" s="162"/>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c r="BQ204" s="162"/>
      <c r="BR204" s="162"/>
      <c r="BS204" s="162"/>
      <c r="BT204" s="162"/>
      <c r="BU204" s="162"/>
      <c r="BV204" s="162"/>
      <c r="BW204" s="162"/>
      <c r="BX204" s="162"/>
      <c r="BY204" s="162"/>
      <c r="BZ204" s="162"/>
      <c r="CA204" s="162"/>
      <c r="CB204" s="162"/>
      <c r="CC204" s="162"/>
      <c r="CD204" s="162"/>
      <c r="CE204" s="162"/>
      <c r="CF204" s="162"/>
      <c r="CG204" s="162"/>
      <c r="CH204" s="162"/>
      <c r="CI204" s="162"/>
      <c r="CJ204" s="167"/>
    </row>
  </sheetData>
  <dataValidations count="2">
    <dataValidation allowBlank="1" showInputMessage="1" showErrorMessage="1" sqref="E1" xr:uid="{4D935161-CDD3-4592-B877-3FB59C99E142}"/>
    <dataValidation type="list" allowBlank="1" showInputMessage="1" showErrorMessage="1" sqref="E3:E20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45958.193570833333</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45958.193570833333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45958.193570833333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45958.193570833333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45958.193570833333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45958.193570833333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45958.193570833333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45958.193570833333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45958.193570833333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45958.193570833333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45958.193570833333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45958.193570833333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45958.193570833333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45958.193570833333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45958.193570833333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45958.193570833333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45958.193570833333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45958.193570833333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45958.193570833333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45958.193570833333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45958.193570833333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45958.193570833333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45958.193570833333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45958.193570833333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45958.193570833333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45958.193570833333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45958.193570833333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45958.193570833333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45958.193570833333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45958.193570833333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45958.193570833333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45958.193570833333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45958.193570833333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45958.193570833333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45958.193570833333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45958.193570833333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45958.193570833333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45958.193570833333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45958.193570833333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45958.193570833333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45958.193570833333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45958.193570833333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45958.193570833333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45958.193570833333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45958.193570833333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45958.193570833333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45958.193570833333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45958.193570833333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45958.193570833333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45958.193570833333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45958.193570833333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45958.193570833333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45958.193570833333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45958.193570833333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45958.193570833333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45958.193570833333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45958.193570833333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45958.193570833333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45958.193570833333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45958.193570833333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45958.193570833333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45958.193570833333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45958.193570833333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45958.193570833333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45958.193570833333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45958.193570833333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45958.193570833333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45958.193570833333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45958.193570833333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45958.193570833333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45958.193570833333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45958.193570833333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45958.193570833333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45958.193570833333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45958.193570833333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45958.193570833333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45958.193570833333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45958.193570833333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45958.193570833333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45958.193570833333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45958.193570833333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45958.193570833333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45958.193570833333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45958.193570833333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45958.193570833333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45958.193570833333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45958.193570833333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45958.193570833333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45958.193570833333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45958.193570833333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45958.193570833333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45958.193570833333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45958.193570833333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45958.193570833333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45958.193570833333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45958.193570833333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45958.193570833333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45958.193570833333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45958.193570833333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45958.193570833333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45958.193570833333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45958.193570833333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45958.193570833333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45958.193570833333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45958.193570833333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45958.193570833333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45958.193570833333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45958.193570833333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45958.193570833333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45958.193570833333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45958.193570833333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45958.193570833333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45958.193570833333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45958.193570833333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45958.193570833333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45958.193570833333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45958.193570833333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45958.193570833333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45958.193570833333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45958.193570833333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45958.193570833333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45958.193570833333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45958.193570833333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45958.193570833333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45958.193570833333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45958.193570833333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45958.193570833333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45958.193570833333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45958.193570833333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45958.193570833333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45958.193570833333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45958.193570833333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45958.193570833333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45958.193570833333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45958.193570833333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45958.193570833333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45958.193570833333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45958.193570833333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45958.193570833333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45958.193570833333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45958.193570833333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45958.193570833333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45958.193570833333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45958.193570833333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45958.193570833333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45958.193570833333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45958.193570833333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45958.193570833333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45958.193570833333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45958.193570833333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45958.193570833333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45958.193570833333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45958.193570833333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45958.193570833333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45958.193570833333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45958.193570833333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45958.193570833333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45958.193570833333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45958.193570833333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45958.193570833333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45958.193570833333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45958.193570833333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45958.193570833333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45958.193570833333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45958.193570833333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45958.193570833333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45958.193570833333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45958.193570833333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45958.193570833333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45958.193570833333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45958.193570833333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45958.193570833333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45958.193570833333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45958.193570833333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45958.193570833333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45958.193570833333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45958.193570833333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45958.193570833333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45958.193570833333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45958.193570833333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45958.193570833333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45958.193570833333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45958.193570833333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45958.193570833333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45958.193570833333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45958.193570833333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45958.193570833333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45958.193570833333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45958.193570833333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45958.193570833333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45958.193570833333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45958.193570833333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45958.193570833333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45958.193570833333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45958.193570833333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45958.193570833333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45958.193570833333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45958.193570833333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45958.193570833333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45958.193570833333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45958.193570833333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45958.193570833333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45958.193570833333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45958.193570833333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45958.193570833333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45958.193570833333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45958.193570833333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45958.193570833333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45958.193570833333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45958.193570833333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45958.193570833333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45958.193570833333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45958.193570833333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45958.193570833333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45958.193570833333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45958.193570833333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45958.193570833333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45958.193570833333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45958.193570833333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45958.193570833333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45958.193570833333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45958.193570833333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45958.193570833333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45958.193570833333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45958.193570833333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45958.193570833333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45958.193570833333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45958.193570833333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45958.193570833333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45958.193570833333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45958.193570833333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45958.193570833333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45958.193570833333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45958.193570833333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45958.193570833333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45958.193570833333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45958.193570833333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45958.193570833333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45958.193570833333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45958.193570833333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45958.193570833333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45958.193570833333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45958.193570833333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45958.193570833333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45958.193570833333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45958.193570833333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45958.193570833333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45958.193570833333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45958.193570833333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45958.193570833333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45958.193570833333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45958.193570833333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45958.193570833333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45958.193570833333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45958.193570833333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45958.193570833333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45958.193570833333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45958.193570833333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45958.193570833333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45958.193570833333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45958.193570833333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45958.193570833333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45958.193570833333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45958.193570833333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45958.193570833333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45958.193570833333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45958.193570833333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45958.193570833333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45958.193570833333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45958.193570833333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45958.193570833333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45958.193570833333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45958.193570833333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45958.193570833333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45958.193570833333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45958.193570833333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45958.193570833333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45958.193570833333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45958.193570833333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45958.193570833333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45958.193570833333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45958.193570833333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45958.193570833333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45958.193570833333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45958.193570833333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45958.193570833333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45958.193570833333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45958.193570833333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45958.193570833333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45958.193570833333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45958.193570833333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45958.193570833333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45958.193570833333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45958.193570833333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45958.193570833333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45958.193570833333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45958.193570833333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45958.193570833333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45958.193570833333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45958.193570833333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45958.193570833333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45958.193570833333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45958.193570833333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45958.193570833333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45958.193570833333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45958.193570833333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45958.193570833333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45958.193570833333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45958.193570833333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45958.193570833333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45958.193570833333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45958.193570833333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45958.193570833333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45958.193570833333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45958.193570833333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45958.193570833333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45958.193570833333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45958.193570833333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45958.193570833333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45958.193570833333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45958.193570833333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45958.193570833333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45958.193570833333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45958.193570833333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45958.193570833333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45958.193570833333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45958.193570833333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45958.193570833333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45958.193570833333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45958.193570833333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45958.193570833333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45958.193570833333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45958.193570833333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45958.193570833333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45958.193570833333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45958.193570833333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45958.193570833333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45958.193570833333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45958.193570833333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45958.193570833333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45958.193570833333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45958.193570833333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45958.193570833333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45958.193570833333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45958.193570833333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45958.193570833333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45958.193570833333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45958.193570833333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45958.193570833333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45958.193570833333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45958.193570833333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45958.193570833333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45958.193570833333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45958.193570833333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45958.193570833333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45958.193570833333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45958.193570833333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45958.193570833333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45958.193570833333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45958.193570833333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45958.193570833333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45958.193570833333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45958.193570833333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45958.193570833333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45958.193570833333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45958.193570833333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45958.193570833333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45958.193570833333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45958.193570833333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45958.193570833333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45958.193570833333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45958.193570833333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45958.193570833333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45958.193570833333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45958.193570833333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45958.193570833333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45958.193570833333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45958.193570833333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45958.193570833333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45958.193570833333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45958.193570833333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45958.193570833333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45958.193570833333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45958.193570833333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45958.193570833333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45958.193570833333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45958.193570833333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45958.193570833333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45958.193570833333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45958.193570833333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45958.193570833333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45958.193570833333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45958.193570833333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45958.193570833333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45958.193570833333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45958.193570833333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45958.193570833333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45958.193570833333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45958.193570833333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45958.193570833333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45958.193570833333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45958.193570833333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45958.193570833333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45958.193570833333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45958.193570833333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45958.193570833333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45958.193570833333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45958.193570833333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45958.193570833333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45958.193570833333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45958.193570833333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45958.193570833333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45958.193570833333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45958.193570833333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45958.193570833333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45958.193570833333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45958.193570833333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45958.193570833333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45958.193570833333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45958.193570833333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45958.193570833333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45958.193570833333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45958.193570833333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45958.193570833333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45958.193570833333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45958.193570833333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45958.193570833333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45958.193570833333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45958.193570833333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45958.193570833333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45958.193570833333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45958.193570833333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45958.193570833333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45958.193570833333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45958.193570833333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45958.193570833333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45958.193570833333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45958.193570833333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45958.193570833333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45958.193570833333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45958.193570833333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45958.193570833333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45958.193570833333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45958.193570833333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45958.193570833333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45958.193570833333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45958.193570833333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45958.193570833333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45958.193570833333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45958.193570833333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45958.193570833333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45958.193570833333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45958.193570833333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45958.193570833333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45958.193570833333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45958.193570833333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45958.193570833333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45958.193570833333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45958.193570833333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45958.193570833333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45958.193570833333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45958.193570833333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45958.193570833333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45958.193570833333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45958.193570833333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45958.193570833333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45958.193570833333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45958.193570833333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45958.193570833333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45958.193570833333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45958.193570833333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45958.193570833333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45958.193570833333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45958.193570833333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45958.193570833333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45958.193570833333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45958.193570833333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45958.193570833333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45958.193570833333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45958.193570833333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45958.193570833333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45958.193570833333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45958.193570833333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45958.193570833333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45958.193570833333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45958.193570833333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45958.193570833333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45958.193570833333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45958.193570833333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45958.193570833333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45958.193570833333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45958.193570833333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45958.193570833333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45958.193570833333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45958.193570833333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45958.193570833333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45958.193570833333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45958.193570833333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45958.193570833333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45958.193570833333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45958.193570833333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45958.193570833333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45958.193570833333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45958.193570833333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45958.193570833333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45958.193570833333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45958.193570833333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45958.193570833333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45958.193570833333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45958.193570833333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45958.193570833333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45958.193570833333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45958.193570833333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45958.193570833333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45958.193570833333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45958.193570833333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45958.193570833333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45958.193570833333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45958.193570833333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45958.193570833333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45958.193570833333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45958.193570833333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45958.193570833333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45958.193570833333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45958.193570833333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45958.193570833333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45958.193570833333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45958.193570833333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45958.193570833333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45958.193570833333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45958.193570833333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45958.193570833333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45958.193570833333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45958.193570833333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45958.193570833333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45958.193570833333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45958.193570833333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45958.193570833333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45958.193570833333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45958.193570833333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45958.193570833333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45958.193570833333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45958.193570833333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45958.193570833333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45958.193570833333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45958.193570833333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45958.193570833333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45958.193570833333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45958.193570833333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45958.193570833333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45958.193570833333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45958.193570833333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45958.193570833333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45958.193570833333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45958.193570833333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45958.193570833333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45958.193570833333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45958.193570833333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45958.193570833333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45958.193570833333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45958.193570833333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45958.193570833333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45958.193570833333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45958.193570833333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45958.193570833333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45958.193570833333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45958.193570833333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45958.193570833333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45958.193570833333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45958.193570833333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45958.193570833333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45958.193570833333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45958.193570833333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45958.193570833333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45958.193570833333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45958.193570833333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45958.193570833333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45958.193570833333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45958.193570833333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45958.193570833333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45958.193570833333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45958.193570833333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45958.193570833333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45958.193570833333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45958.193570833333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45958.193570833333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45958.193570833333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45958.193570833333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45958.193570833333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45958.193570833333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45958.193570833333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45958.193570833333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45958.193570833333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45958.193570833333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45958.193570833333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45958.193570833333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45958.193570833333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45958.193570833333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45958.193570833333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45958.193570833333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45958.193570833333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45958.193570833333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45958.193570833333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45958.193570833333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45958.193570833333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45958.193570833333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45958.193570833333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45958.193570833333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45958.193570833333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45958.193570833333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45958.193570833333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45958.193570833333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45958.193570833333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45958.193570833333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45958.193570833333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45958.193570833333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45958.193570833333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45958.193570833333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45958.193570833333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45958.193570833333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45958.193570833333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45958.193570833333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45958.193570833333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45958.193570833333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45958.193570833333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45958.193570833333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45958.193570833333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45958.193570833333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45958.193570833333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45958.193570833333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45958.193570833333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45958.193570833333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45958.193570833333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45958.193570833333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45958.193570833333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45958.193570833333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45958.193570833333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45958.193570833333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45958.193570833333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45958.193570833333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45958.193570833333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45958.193570833333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45958.193570833333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45958.193570833333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45958.193570833333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45958.193570833333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45958.193570833333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45958.193570833333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45958.193570833333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45958.193570833333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45958.193570833333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45958.193570833333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45958.193570833333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45958.193570833333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45958.193570833333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45958.193570833333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45958.193570833333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45958.193570833333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45958.193570833333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45958.193570833333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45958.193570833333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45958.193570833333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45958.193570833333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45958.193570833333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45958.193570833333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45958.193570833333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45958.193570833333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45958.193570833333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45958.193570833333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45958.193570833333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45958.193570833333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45958.193570833333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45958.193570833333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45958.193570833333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45958.193570833333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45958.193570833333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45958.193570833333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45958.193570833333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45958.193570833333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45958.193570833333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45958.193570833333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45958.193570833333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45958.193570833333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45958.193570833333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45958.193570833333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45958.193570833333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45958.193570833333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45958.193570833333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45958.193570833333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45958.193570833333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45958.193570833333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45958.193570833333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45958.193570833333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45958.193570833333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45958.193570833333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45958.193570833333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45958.193570833333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45958.193570833333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45958.193570833333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45958.193570833333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45958.193570833333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45958.193570833333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45958.193570833333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45958.193570833333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45958.193570833333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45958.193570833333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45958.193570833333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45958.193570833333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45958.193570833333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45958.193570833333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45958.193570833333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45958.193570833333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45958.193570833333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45958.193570833333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45958.193570833333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45958.193570833333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45958.193570833333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45958.193570833333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45958.193570833333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45958.193570833333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45958.193570833333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45958.193570833333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45958.193570833333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45958.193570833333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45958.193570833333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45958.193570833333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45958.193570833333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45958.193570833333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45958.193570833333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45958.193570833333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45958.193570833333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45958.193570833333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45958.193570833333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45958.193570833333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45958.193570833333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45958.193570833333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45958.193570833333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45958.193570833333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45958.193570833333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45958.193570833333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45958.193570833333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45958.193570833333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45958.193570833333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45958.193570833333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45958.193570833333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45958.193570833333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45958.193570833333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45958.193570833333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45958.193570833333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45958.193570833333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45958.193570833333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45958.193570833333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45958.193570833333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45958.193570833333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45958.193570833333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45958.193570833333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45958.193570833333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45958.193570833333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45958.193570833333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45958.193570833333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45958.193570833333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45958.193570833333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45958.193570833333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45958.193570833333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45958.193570833333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45958.193570833333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45958.193570833333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45958.193570833333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45958.193570833333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45958.193570833333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45958.193570833333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45958.193570833333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45958.193570833333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45958.193570833333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45958.193570833333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45958.193570833333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45958.193570833333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45958.193570833333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45958.193570833333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45958.193570833333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45958.193570833333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45958.193570833333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45958.193570833333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45958.193570833333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45958.193570833333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45958.193570833333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45958.193570833333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45958.193570833333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45958.193570833333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45958.193570833333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45958.193570833333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45958.193570833333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45958.193570833333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45958.193570833333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45958.193570833333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45958.193570833333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45958.193570833333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45958.193570833333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45958.193570833333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45958.193570833333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45958.193570833333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45958.193570833333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45958.193570833333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45958.193570833333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45958.193570833333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45958.193570833333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45958.193570833333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45958.193570833333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45958.193570833333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45958.193570833333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45958.193570833333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45958.193570833333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45958.193570833333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45958.193570833333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45958.193570833333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45958.193570833333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45958.193570833333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45958.193570833333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45958.193570833333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45958.193570833333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45958.193570833333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45958.193570833333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45958.193570833333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45958.193570833333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45958.193570833333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45958.193570833333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45958.193570833333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45958.193570833333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45958.193570833333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45958.193570833333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45958.193570833333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45958.193570833333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45958.193570833333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45958.193570833333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45958.193570833333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45958.193570833333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45958.193570833333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45958.193570833333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45958.193570833333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45958.193570833333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45958.193570833333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45958.193570833333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45958.193570833333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45958.193570833333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45958.193570833333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45958.193570833333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45958.193570833333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45958.193570833333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45958.193570833333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45958.193570833333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45958.193570833333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45958.193570833333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45958.193570833333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45958.193570833333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45958.193570833333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45958.193570833333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45958.193570833333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45958.193570833333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45958.193570833333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45958.193570833333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45958.193570833333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45958.193570833333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45958.193570833333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45958.193570833333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45958.193570833333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45958.193570833333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45958.193570833333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45958.193570833333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45958.193570833333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45958.193570833333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45958.193570833333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45958.193570833333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45958.193570833333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45958.193570833333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45958.193570833333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45958.193570833333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45958.193570833333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45958.193570833333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45958.193570833333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45958.193570833333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45958.193570833333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45958.193570833333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45958.193570833333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45958.193570833333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45958.193570833333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45958.193570833333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45958.193570833333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45958.193570833333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45958.193570833333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45958.193570833333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45958.193570833333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45958.193570833333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45958.193570833333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45958.193570833333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45958.193570833333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45958.193570833333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45958.193570833333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45958.193570833333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45958.193570833333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45958.193570833333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45958.193570833333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45958.193570833333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45958.193570833333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45958.193570833333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45958.193570833333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45958.193570833333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45958.193570833333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45958.193570833333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45958.193570833333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45958.193570833333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45958.193570833333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45958.193570833333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45958.193570833333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45958.193570833333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45958.193570833333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45958.193570833333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45958.193570833333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45958.193570833333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45958.193570833333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45958.193570833333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45958.193570833333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45958.193570833333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45958.193570833333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45958.193570833333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45958.193570833333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45958.193570833333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45958.193570833333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45958.193570833333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45958.193570833333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45958.193570833333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45958.193570833333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45958.193570833333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45958.193570833333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45958.193570833333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45958.193570833333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45958.193570833333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45958.193570833333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45958.193570833333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45958.193570833333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45958.193570833333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45958.193570833333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45958.193570833333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45958.193570833333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45958.193570833333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45958.193570833333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45958.193570833333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45958.193570833333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45958.193570833333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45958.193570833333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45958.193570833333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45958.193570833333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45958.193570833333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45958.193570833333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45958.193570833333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45958.193570833333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45958.193570833333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45958.193570833333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45958.193570833333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45958.193570833333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45958.193570833333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45958.193570833333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45958.193570833333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45958.193570833333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45958.193570833333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45958.193570833333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45958.193570833333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45958.193570833333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45958.193570833333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45958.193570833333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45958.193570833333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45958.193570833333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45958.193570833333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45958.193570833333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45958.193570833333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45958.193570833333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45958.193570833333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45958.193570833333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45958.193570833333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45958.193570833333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45958.193570833333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45958.193570833333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45958.193570833333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45958.193570833333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45958.193570833333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45958.193570833333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45958.193570833333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45958.193570833333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45958.193570833333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45958.193570833333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45958.193570833333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45958.193570833333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45958.193570833333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45958.193570833333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45958.193570833333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45958.193570833333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45958.193570833333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45958.193570833333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45958.193570833333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45958.193570833333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45958.193570833333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45958.193570833333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45958.193570833333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45958.193570833333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45958.193570833333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45958.193570833333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45958.193570833333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45958.193570833333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45958.193570833333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45958.193570833333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45958.193570833333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45958.193570833333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45958.193570833333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45958.193570833333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45958.193570833333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45958.193570833333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45958.193570833333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45958.193570833333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45958.193570833333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45958.193570833333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45958.193570833333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45958.193570833333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45958.193570833333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45958.193570833333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45958.193570833333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45958.193570833333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45958.193570833333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45958.193570833333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45958.193570833333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45958.193570833333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45958.193570833333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45958.193570833333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45958.193570833333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45958.193570833333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45958.193570833333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45958.193570833333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45958.193570833333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45958.193570833333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45958.193570833333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45958.193570833333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45958.193570833333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45958.193570833333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45958.193570833333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45958.193570833333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45958.193570833333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45958.193570833333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45958.193570833333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45958.193570833333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45958.193570833333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45958.193570833333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45958.193570833333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45958.193570833333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45958.193570833333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45958.193570833333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45958.193570833333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45958.193570833333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45958.193570833333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45958.193570833333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45958.193570833333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45958.193570833333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45958.193570833333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45958.193570833333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45958.193570833333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45958.193570833333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45958.193570833333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45958.193570833333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45958.193570833333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45958.193570833333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45958.193570833333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45958.193570833333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45958.193570833333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45958.193570833333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45958.193570833333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45958.193570833333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45958.193570833333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45958.193570833333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45958.193570833333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45958.193570833333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45958.193570833333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45958.193570833333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45958.193570833333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45958.193570833333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45958.193570833333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45958.193570833333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45958.193570833333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45958.193570833333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45958.193570833333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45958.193570833333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45958.193570833333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45958.193570833333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45958.193570833333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45958.193570833333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45958.193570833333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45958.193570833333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45958.193570833333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45958.193570833333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45958.193570833333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45958.193570833333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45958.193570833333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45958.193570833333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45958.193570833333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45958.193570833333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45958.193570833333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45958.193570833333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45958.193570833333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45958.193570833333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45958.193570833333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45958.193570833333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45958.193570833333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45958.193570833333</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39085</v>
      </c>
      <c r="B2" s="94" t="str">
        <f>IFERROR(VLOOKUP(D2,DB!A:K,11,0),"")</f>
        <v>R4</v>
      </c>
      <c r="C2" s="97">
        <v>1</v>
      </c>
      <c r="D2" s="94" t="s">
        <v>35115</v>
      </c>
      <c r="E2" s="98" t="s">
        <v>38998</v>
      </c>
      <c r="F2" s="99">
        <v>45703.480717592596</v>
      </c>
      <c r="G2" s="100">
        <f ca="1">IFERROR(NOW()-F2,"")</f>
        <v>254.71285324073688</v>
      </c>
      <c r="H2" s="99">
        <v>45703.474768518521</v>
      </c>
      <c r="I2" s="99" t="str">
        <f>IFERROR(VLOOKUP(D2,DB!A:F,6,0),"")</f>
        <v>SCECO</v>
      </c>
      <c r="J2" s="99" t="str">
        <f>IFERROR(VLOOKUP(D2,DB!A:G,7,0),"")</f>
        <v>Dead</v>
      </c>
      <c r="K2" s="101" t="s">
        <v>39086</v>
      </c>
      <c r="L2" s="94" t="str">
        <f>IFERROR(VLOOKUP(D2,DB!A:I,9,0),"")</f>
        <v>Latis</v>
      </c>
    </row>
    <row r="3" spans="1:16" ht="15" customHeight="1">
      <c r="A3" s="119" t="s">
        <v>39087</v>
      </c>
      <c r="B3" s="119" t="str">
        <f>IFERROR(VLOOKUP(D3,DB!A:K,11,0),"")</f>
        <v>R4</v>
      </c>
      <c r="C3" s="120">
        <v>2</v>
      </c>
      <c r="D3" s="121" t="s">
        <v>36441</v>
      </c>
      <c r="E3" s="98" t="s">
        <v>38998</v>
      </c>
      <c r="F3" s="123"/>
      <c r="G3" s="124">
        <f ca="1">IFERROR(NOW()-F3,"")</f>
        <v>45958.193570833333</v>
      </c>
      <c r="H3" s="123">
        <v>45958.11314814815</v>
      </c>
      <c r="I3" s="119" t="str">
        <f>IFERROR(VLOOKUP(D3,DB!A:F,6,0),"")</f>
        <v>Generator-SG</v>
      </c>
      <c r="J3" s="119" t="str">
        <f>IFERROR(VLOOKUP(D3,DB!A:G,7,0),"")</f>
        <v>No BB Shifted</v>
      </c>
      <c r="K3" s="125" t="s">
        <v>39088</v>
      </c>
      <c r="L3" s="121" t="str">
        <f>IFERROR(VLOOKUP(D3,DB!A:I,9,0),"")</f>
        <v>Latis</v>
      </c>
    </row>
    <row r="4" spans="1:16" ht="15" customHeight="1">
      <c r="A4" s="119"/>
      <c r="B4" s="119" t="str">
        <f>IFERROR(VLOOKUP(D4,DB!A:K,11,0),"")</f>
        <v/>
      </c>
      <c r="C4" s="120"/>
      <c r="D4" s="94"/>
      <c r="E4" s="98"/>
      <c r="F4" s="123"/>
      <c r="G4" s="124">
        <f ca="1">IFERROR(NOW()-F4,"")</f>
        <v>45958.193570833333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45958.193570833333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45958.193570833333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45958.193570833333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45958.193570833333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45958.193570833333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45958.193570833333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45958.193570833333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45958.193570833333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45958.193570833333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45958.193570833333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45958.193570833333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45958.193570833333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45958.193570833333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45958.193570833333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45958.193570833333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45958.193570833333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45958.193570833333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45958.193570833333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45958.193570833333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45958.193570833333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45958.193570833333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45958.193570833333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45958.193570833333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45958.193570833333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45958.193570833333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45958.193570833333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45958.193570833333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45958.193570833333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45958.193570833333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45958.193570833333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45958.193570833333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45958.193570833333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45958.193570833333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45958.193570833333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45958.193570833333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45958.193570833333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45958.193570833333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45958.193570833333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45958.193570833333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45958.193570833333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45958.193570833333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45958.193570833333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45958.193570833333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45958.193570833333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45958.193570833333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45958.193570833333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45958.193570833333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45958.193570833333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45958.193570833333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45958.193570833333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45958.193570833333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45958.193570833333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45958.193570833333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45958.193570833333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45958.193570833333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45958.193570833333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45958.193570833333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45958.193570833333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45958.193570833333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45958.193570833333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45958.193570833333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45958.193570833333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45958.193570833333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45958.193570833333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45958.193570833333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45958.193570833333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45958.193570833333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45958.193570833333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45958.193570833333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45958.193570833333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45958.193570833333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45958.193570833333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45958.193570833333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45958.193570833333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45958.193570833333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45958.193570833333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45958.193570833333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45958.193570833333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45958.193570833333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45958.193570833333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45958.193570833333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45958.193570833333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45958.193570833333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45958.193570833333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45958.193570833333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45958.193570833333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45958.193570833333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45958.193570833333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45958.193570833333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45958.193570833333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45958.193570833333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45958.193570833333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45958.193570833333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45958.193570833333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45958.193570833333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45958.193570833333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45958.193570833333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45958.193570833333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45958.193570833333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45958.193570833333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45958.193570833333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45958.193570833333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45958.193570833333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45958.193570833333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45958.193570833333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45958.193570833333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45958.193570833333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45958.193570833333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45958.193570833333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45958.193570833333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45958.193570833333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45958.193570833333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45958.193570833333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45958.193570833333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45958.193570833333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45958.193570833333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45958.193570833333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45958.193570833333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45958.193570833333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45958.193570833333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45958.193570833333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45958.193570833333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45958.193570833333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45958.193570833333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45958.193570833333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45958.193570833333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45958.193570833333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45958.193570833333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45958.193570833333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45958.193570833333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45958.193570833333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45958.193570833333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45958.193570833333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45958.193570833333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45958.193570833333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45958.193570833333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45958.193570833333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45958.193570833333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45958.193570833333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45958.193570833333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45958.193570833333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45958.193570833333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45958.193570833333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45958.193570833333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45958.193570833333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45958.193570833333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45958.193570833333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45958.193570833333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45958.193570833333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45958.193570833333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45958.193570833333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45958.193570833333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45958.193570833333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45958.193570833333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45958.193570833333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45958.193570833333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45958.193570833333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45958.193570833333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45958.193570833333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45958.193570833333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45958.193570833333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45958.193570833333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45958.193570833333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45958.193570833333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45958.193570833333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45958.193570833333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45958.193570833333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45958.193570833333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45958.193570833333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45958.193570833333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45958.193570833333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45958.193570833333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45958.193570833333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45958.193570833333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45958.193570833333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45958.193570833333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45958.193570833333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45958.193570833333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45958.193570833333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45958.193570833333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45958.193570833333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45958.193570833333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45958.193570833333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45958.193570833333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45958.193570833333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45958.193570833333</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45958.193570833333</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66.361510648144758</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32.004693518516433</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9.5324597222206648</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45958.193570833333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45958.193570833333</v>
      </c>
      <c r="H6" s="153"/>
      <c r="I6" s="152" t="str">
        <f>IFERROR(VLOOKUP(D6,DB!A:F,6,0),"")</f>
        <v/>
      </c>
      <c r="J6" s="152" t="str">
        <f>IFERROR(VLOOKUP(D6,DB!A:G,7,0),"")</f>
        <v/>
      </c>
      <c r="K6" s="152"/>
      <c r="L6" s="152" t="str">
        <f>IFERROR(VLOOKUP(D6,DB!A:I,9,0),"")</f>
        <v/>
      </c>
    </row>
    <row r="7" spans="1:13" ht="15">
      <c r="A7" s="152"/>
      <c r="B7" s="152" t="str">
        <f>IFERROR(VLOOKUP(D7,DB!A:K,11,0),"")</f>
        <v>R5</v>
      </c>
      <c r="C7" s="152"/>
      <c r="D7" s="152" t="s">
        <v>35658</v>
      </c>
      <c r="E7" s="152"/>
      <c r="F7" s="153"/>
      <c r="G7" s="154">
        <f ca="1">IFERROR(NOW()-F7,"")</f>
        <v>45958.193570833333</v>
      </c>
      <c r="H7" s="153"/>
      <c r="I7" s="152" t="str">
        <f>IFERROR(VLOOKUP(D7,DB!A:F,6,0),"")</f>
        <v>SCECO</v>
      </c>
      <c r="J7" s="152" t="str">
        <f>IFERROR(VLOOKUP(D7,DB!A:G,7,0),"")</f>
        <v>Dead</v>
      </c>
      <c r="K7" s="152"/>
      <c r="L7" s="152" t="str">
        <f>IFERROR(VLOOKUP(D7,DB!A:I,9,0),"")</f>
        <v>Latis</v>
      </c>
    </row>
    <row r="8" spans="1:13" ht="15">
      <c r="A8" s="152"/>
      <c r="B8" s="152" t="str">
        <f>IFERROR(VLOOKUP(D8,DB!A:K,11,0),"")</f>
        <v/>
      </c>
      <c r="C8" s="152"/>
      <c r="D8" s="169"/>
      <c r="E8" s="152"/>
      <c r="F8" s="153"/>
      <c r="G8" s="154">
        <f ca="1">IFERROR(NOW()-F8,"")</f>
        <v>45958.193570833333</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45958.193570833333</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45958.193570833333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45958.193570833333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45958.193570833333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45958.193570833333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45958.193570833333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45958.193570833333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45958.193570833333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45958.193570833333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45958.193570833333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45958.193570833333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45958.193570833333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45958.193570833333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45958.193570833333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45958.193570833333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45958.193570833333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45958.193570833333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45958.193570833333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45958.193570833333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45958.193570833333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45958.193570833333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45958.193570833333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45958.193570833333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45958.193570833333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45958.193570833333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45958.193570833333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45958.193570833333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45958.193570833333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45958.193570833333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45958.193570833333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45958.193570833333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45958.193570833333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45958.193570833333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45958.193570833333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45958.193570833333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45958.193570833333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45958.193570833333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45958.193570833333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45958.193570833333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45958.193570833333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45958.193570833333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45958.193570833333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45958.193570833333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45958.193570833333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45958.193570833333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45958.193570833333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45958.193570833333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45958.193570833333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45958.193570833333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45958.193570833333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45958.193570833333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45958.193570833333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45958.193570833333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45958.193570833333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45958.193570833333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45958.193570833333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45958.193570833333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45958.193570833333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45958.193570833333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45958.193570833333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45958.193570833333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45958.193570833333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45958.193570833333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45958.193570833333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45958.193570833333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45958.193570833333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45958.193570833333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45958.193570833333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45958.193570833333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45958.193570833333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45958.193570833333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45958.193570833333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45958.193570833333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45958.193570833333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45958.193570833333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45958.193570833333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45958.193570833333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45958.193570833333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45958.193570833333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45958.193570833333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45958.193570833333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45958.193570833333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45958.193570833333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45958.193570833333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45958.193570833333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45958.193570833333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45958.193570833333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45958.193570833333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45958.193570833333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45958.193570833333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45958.193570833333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45958.193570833333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45958.193570833333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45958.193570833333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45958.193570833333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45958.193570833333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45958.193570833333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45958.193570833333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45958.193570833333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45958.193570833333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45958.193570833333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45958.193570833333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45958.193570833333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45958.193570833333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45958.193570833333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45958.193570833333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45958.193570833333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45958.193570833333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45958.193570833333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45958.193570833333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45958.193570833333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45958.193570833333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45958.193570833333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45958.193570833333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45958.193570833333</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45958.193570833333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45958.193570833333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45958.193570833333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45958.193570833333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45958.193570833333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45958.193570833333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45958.193570833333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45958.193570833333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45958.193570833333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45958.193570833333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45958.193570833333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45958.193570833333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45958.193570833333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45958.193570833333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45958.193570833333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45958.193570833333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45958.193570833333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45958.193570833333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45958.193570833333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45958.193570833333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45958.193570833333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45958.193570833333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45958.193570833333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45958.193570833333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45958.193570833333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45958.193570833333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45958.193570833333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45958.193570833333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45958.193570833333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45958.193570833333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45958.193570833333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45958.193570833333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45958.193570833333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45958.193570833333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45958.193570833333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45958.193570833333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45958.193570833333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45958.193570833333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45958.193570833333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45958.193570833333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45958.193570833333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45958.193570833333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45958.193570833333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45958.193570833333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45958.193570833333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45958.193570833333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45958.193570833333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45958.193570833333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45958.193570833333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45958.193570833333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45958.193570833333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45958.193570833333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45958.193570833333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45958.193570833333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45958.193570833333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45958.193570833333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45958.193570833333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45958.193570833333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45958.193570833333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45958.193570833333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45958.193570833333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45958.193570833333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45958.193570833333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45958.193570833333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45958.193570833333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45958.193570833333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45958.193570833333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45958.193570833333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45958.193570833333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45958.193570833333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45958.193570833333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45958.193570833333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45958.193570833333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45958.193570833333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45958.193570833333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45958.193570833333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45958.193570833333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45958.193570833333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45958.193570833333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45958.193570833333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45958.193570833333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45958.193570833333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45958.193570833333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45958.193570833333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45958.193570833333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45958.193570833333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45958.193570833333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45958.193570833333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45958.193570833333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45958.193570833333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45958.193570833333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45958.193570833333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45958.193570833333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45958.193570833333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45958.193570833333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45958.193570833333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45958.193570833333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45958.193570833333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45958.193570833333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45958.193570833333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45958.193570833333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45958.193570833333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45958.193570833333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45958.193570833333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45958.193570833333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45958.193570833333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45958.193570833333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45958.193570833333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45958.193570833333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45958.193570833333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45958.193570833333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45958.193570833333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45958.193570833333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45958.193570833333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45958.193570833333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45958.193570833333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45958.193570833333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45958.193570833333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45958.193570833333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45958.193570833333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45958.193570833333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45958.193570833333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45958.193570833333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45958.193570833333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45958.193570833333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45958.193570833333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45958.193570833333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45958.193570833333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45958.193570833333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45958.193570833333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45958.193570833333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45958.193570833333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45958.193570833333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45958.193570833333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45958.193570833333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45958.193570833333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45958.193570833333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45958.193570833333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45958.193570833333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45958.193570833333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45958.193570833333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45958.193570833333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45958.193570833333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45958.193570833333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45958.193570833333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45958.193570833333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45958.193570833333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45958.193570833333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45958.193570833333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45958.193570833333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45958.193570833333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45958.193570833333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45958.193570833333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45958.193570833333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45958.193570833333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45958.193570833333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45958.193570833333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45958.193570833333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45958.193570833333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45958.193570833333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45958.193570833333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45958.193570833333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45958.193570833333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45958.193570833333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45958.193570833333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45958.193570833333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45958.193570833333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45958.193570833333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45958.193570833333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45958.193570833333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45958.193570833333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45958.193570833333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45958.193570833333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45958.193570833333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45958.193570833333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45958.193570833333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45958.193570833333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45958.193570833333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45958.193570833333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45958.193570833333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45958.193570833333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45958.193570833333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45958.193570833333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45958.193570833333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45958.193570833333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45958.193570833333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45958.193570833333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45958.193570833333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45958.193570833333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45958.193570833333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45958.193570833333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45958.193570833333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45958.193570833333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45958.193570833333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45958.193570833333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45958.193570833333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45958.193570833333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45958.193570833333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45958.193570833333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45958.193570833333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45958.193570833333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45958.193570833333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45958.193570833333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45958.193570833333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45958.193570833333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45958.193570833333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45958.193570833333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45958.193570833333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45958.193570833333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45958.193570833333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45958.193570833333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45958.193570833333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45958.193570833333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45958.193570833333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45958.193570833333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45958.193570833333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45958.193570833333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45958.193570833333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45958.193570833333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45958.193570833333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45958.193570833333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45958.193570833333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45958.193570833333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45958.193570833333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45958.193570833333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45958.193570833333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45958.193570833333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45958.193570833333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45958.193570833333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45958.193570833333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45958.193570833333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45958.193570833333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45958.193570833333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45958.193570833333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45958.193570833333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45958.193570833333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45958.193570833333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45958.193570833333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45958.193570833333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45958.193570833333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45958.193570833333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45958.193570833333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45958.193570833333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45958.193570833333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45958.193570833333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45958.193570833333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45958.193570833333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45958.193570833333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45958.193570833333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45958.193570833333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45958.193570833333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45958.193570833333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45958.193570833333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45958.193570833333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45958.193570833333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45958.193570833333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45958.193570833333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45958.193570833333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45958.193570833333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45958.193570833333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45958.193570833333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45958.193570833333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45958.193570833333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45958.193570833333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45958.193570833333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45958.193570833333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45958.193570833333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45958.193570833333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45958.193570833333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45958.193570833333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45958.193570833333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45958.193570833333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45958.193570833333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45958.193570833333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45958.193570833333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45958.193570833333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45958.193570833333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45958.193570833333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45958.193570833333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45958.193570833333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45958.193570833333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45958.193570833333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45958.193570833333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45958.193570833333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45958.193570833333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45958.193570833333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45958.193570833333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45958.193570833333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45958.193570833333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45958.193570833333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45958.193570833333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45958.193570833333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45958.193570833333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45958.193570833333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45958.193570833333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45958.193570833333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45958.193570833333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45958.193570833333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45958.193570833333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45958.193570833333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45958.193570833333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45958.193570833333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45958.193570833333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45958.193570833333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45958.193570833333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45958.193570833333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45958.193570833333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45958.193570833333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45958.193570833333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45958.193570833333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45958.193570833333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45958.193570833333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45958.193570833333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45958.193570833333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45958.193570833333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45958.193570833333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45958.193570833333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45958.193570833333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45958.193570833333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45958.193570833333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45958.193570833333</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39095</v>
      </c>
      <c r="B2" s="103" t="str">
        <f>IFERROR(VLOOKUP(D2,DB!A:K,11,0),"")</f>
        <v>R6</v>
      </c>
      <c r="C2" s="105">
        <v>1</v>
      </c>
      <c r="D2" s="103" t="s">
        <v>36902</v>
      </c>
      <c r="E2" s="106" t="s">
        <v>38998</v>
      </c>
      <c r="F2" s="107">
        <v>45958.158206018517</v>
      </c>
      <c r="G2" s="77">
        <f ca="1">IFERROR(NOW()-F2,"-")</f>
        <v>3.5364814815693535E-2</v>
      </c>
      <c r="H2" s="107">
        <v>45958.152592592596</v>
      </c>
      <c r="I2" s="103" t="str">
        <f>IFERROR(VLOOKUP(D2,DB!A:F,6,0),"")</f>
        <v>Generator-SG</v>
      </c>
      <c r="J2" s="102" t="str">
        <f>IFERROR(VLOOKUP(D2,DB!A:G,7,0),"")</f>
        <v>Dead</v>
      </c>
      <c r="K2" s="108" t="s">
        <v>39096</v>
      </c>
      <c r="L2" s="109" t="str">
        <f>IFERROR(VLOOKUP(D2,DB!A:I,9,0),"")</f>
        <v>Latis</v>
      </c>
    </row>
    <row r="3" spans="1:16383" ht="31.5" customHeight="1">
      <c r="A3" s="104"/>
      <c r="B3" s="103" t="str">
        <f>IFERROR(VLOOKUP(D3,DB!A:K,11,0),"")</f>
        <v/>
      </c>
      <c r="C3" s="105"/>
      <c r="D3" s="169"/>
      <c r="E3" s="106"/>
      <c r="F3" s="107"/>
      <c r="G3" s="77">
        <f ca="1">IFERROR(NOW()-F3,"-")</f>
        <v>45958.193570833333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45958.193570833333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45958.193570833333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45958.193570833333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45958.193570833333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45958.193570833333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45958.193570833333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45958.193570833333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45958.193570833333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45958.193570833333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45958.193570833333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45958.193570833333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45958.193570833333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45958.193570833333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45958.193570833333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45958.193570833333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45958.193570833333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45958.193570833333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45958.193570833333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45958.193570833333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45958.193570833333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45958.193570833333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45958.193570833333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45958.193570833333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45958.193570833333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45958.193570833333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45958.193570833333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45958.193570833333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45958.193570833333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45958.193570833333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45958.193570833333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45958.193570833333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45958.193570833333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45958.193570833333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45958.193570833333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45958.193570833333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45958.193570833333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45958.193570833333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45958.193570833333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45958.193570833333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45958.193570833333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45958.193570833333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45958.193570833333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45958.193570833333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45958.193570833333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45958.193570833333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45958.193570833333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45958.193570833333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45958.193570833333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45958.193570833333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45958.193570833333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45958.193570833333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45958.193570833333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45958.193570833333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45958.193570833333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45958.193570833333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45958.193570833333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45958.193570833333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45958.193570833333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45958.193570833333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45958.193570833333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45958.193570833333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45958.193570833333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45958.193570833333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45958.193570833333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45958.193570833333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45958.193570833333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45958.193570833333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45958.193570833333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45958.193570833333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45958.193570833333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45958.193570833333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45958.193570833333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45958.193570833333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45958.193570833333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45958.193570833333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45958.193570833333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45958.193570833333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45958.193570833333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45958.193570833333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45958.193570833333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45958.193570833333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45958.193570833333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45958.193570833333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45958.193570833333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45958.193570833333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45958.193570833333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45958.193570833333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45958.193570833333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45958.193570833333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45958.193570833333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45958.193570833333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45958.193570833333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45958.193570833333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45958.193570833333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45958.193570833333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45958.193570833333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45958.193570833333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45958.193570833333</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2025-10-28T01:40:43Z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