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80" documentId="13_ncr:1_{F6CB121F-512D-4AA6-A0C1-0FB36C537598}" xr6:coauthVersionLast="47" xr6:coauthVersionMax="47" xr10:uidLastSave="{7947B969-45BA-4380-B773-7D486345F2D2}"/>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J6"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J5" i="5"/>
  <c r="L5" i="5"/>
  <c r="B6"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<sst xmlns="http://schemas.openxmlformats.org/spreadsheetml/2006/main" count="180275" uniqueCount="39122">
  <si>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</si>
  <si>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</si>
  <si>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</si>
  <si>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</si>
  <si>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</si>
  <si>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</si>
  <si>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</si>
  <si>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</si>
  <si>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</si>
  <si>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</si>
  <si>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</si>
  <si>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</si>
  <si>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</si>
  <si>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</si>
  <si>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</si>
  <si>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</si>
  <si>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</si>
  <si>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</si>
  <si>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</si>
  <si>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</si>
  <si>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</si>
  <si>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</si>
  <si>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</si>
  <si>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</si>
  <si>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</si>
  <si>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</si>
  <si>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</si>
  <si>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</si>
  <si>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</si>
  <si>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</si>
  <si>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</si>
  <si>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</si>
  <si>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</si>
  <si>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</si>
  <si>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</si>
  <si>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</si>
  <si>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</si>
  <si>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</si>
  <si>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</si>
  <si>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</si>
  <si>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</si>
  <si>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</si>
  <si>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</si>
  <si>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</si>
  <si>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</si>
  <si>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</si>
  <si>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</si>
  <si>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</si>
  <si>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</si>
  <si>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</si>
  <si>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</si>
  <si>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</si>
  <si>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</si>
  <si>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</si>
  <si>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</si>
  <si>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</si>
  <si>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</si>
  <si>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</si>
  <si>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</si>
  <si>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</si>
  <si>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</si>
  <si>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</si>
  <si>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</si>
  <si>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</si>
  <si>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</si>
  <si>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</si>
  <si>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</si>
  <si>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</si>
  <si>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</si>
  <si>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</si>
  <si>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</si>
  <si>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</si>
  <si>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</si>
  <si>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</si>
  <si>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</si>
  <si>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</si>
  <si>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</si>
  <si>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</si>
  <si>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</si>
  <si>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</si>
  <si>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</si>
  <si>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</si>
  <si>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</si>
  <si>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</si>
  <si>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</si>
  <si>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</si>
  <si>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</si>
  <si>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</si>
  <si>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</si>
  <si>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</si>
  <si>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</si>
  <si>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</si>
  <si>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</si>
  <si>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</si>
  <si>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</si>
  <si>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</si>
  <si>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</si>
  <si>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</si>
  <si>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</si>
  <si>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</si>
  <si>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</si>
  <si>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</si>
  <si>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</si>
  <si>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</si>
  <si>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</si>
  <si>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</si>
  <si>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</si>
  <si>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</si>
  <si>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</si>
  <si>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</si>
  <si>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</si>
  <si>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</si>
  <si>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</si>
  <si>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</si>
  <si>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</si>
  <si>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</si>
  <si>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</si>
  <si>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</si>
  <si>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</si>
  <si>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</si>
  <si>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</si>
  <si>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</si>
  <si>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</si>
  <si>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</si>
  <si>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</si>
  <si>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</si>
  <si>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</si>
  <si>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</si>
  <si>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</si>
  <si>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</si>
  <si>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</si>
  <si>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</si>
  <si>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</si>
  <si>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</si>
  <si>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</si>
  <si>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</si>
  <si>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</si>
  <si>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</si>
  <si>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</si>
  <si>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</si>
  <si>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</si>
  <si>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</si>
  <si>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</si>
  <si>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</si>
  <si>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</si>
  <si>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</si>
  <si>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</si>
  <si>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</si>
  <si>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</si>
  <si>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</si>
  <si>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</si>
  <si>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</si>
  <si>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</si>
  <si>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</si>
  <si>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</si>
  <si>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</si>
  <si>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</si>
  <si>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</si>
  <si>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</si>
  <si>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</si>
  <si>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</si>
  <si>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</si>
  <si>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</si>
  <si>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</si>
  <si>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</si>
  <si>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</si>
  <si>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</si>
  <si>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</si>
  <si>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</si>
  <si>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</si>
  <si>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</si>
  <si>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</si>
  <si>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</si>
  <si>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</si>
  <si>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</si>
  <si>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</si>
  <si>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</si>
  <si>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</si>
  <si>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</si>
  <si>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</si>
  <si>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</si>
  <si>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</si>
  <si>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</si>
  <si>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</si>
  <si>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</si>
  <si>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</si>
  <si>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</si>
  <si>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</si>
  <si>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</si>
  <si>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</si>
  <si>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</si>
  <si>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</si>
  <si>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</si>
  <si>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</si>
  <si>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</si>
  <si>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</si>
  <si>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</si>
  <si>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</si>
  <si>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</si>
  <si>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</si>
  <si>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</si>
  <si>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</si>
  <si>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</si>
  <si>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</si>
  <si>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</si>
  <si>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</si>
  <si>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</si>
  <si>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</si>
  <si>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</si>
  <si>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</si>
  <si>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</si>
  <si>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</si>
  <si>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</si>
  <si>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</si>
  <si>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</si>
  <si>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</si>
  <si>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</si>
  <si>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</si>
  <si>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</si>
  <si>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</si>
  <si>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</si>
  <si>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</si>
  <si>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</si>
  <si>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</si>
  <si>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</si>
  <si>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</si>
  <si>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</si>
  <si>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</si>
  <si>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</si>
  <si>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</si>
  <si>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</si>
  <si>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</si>
  <si>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</si>
  <si>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</si>
  <si>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</si>
  <si>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</si>
  <si>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</si>
  <si>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</si>
  <si>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</si>
  <si>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</si>
  <si>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</si>
  <si>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</si>
  <si>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</si>
  <si>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</si>
  <si>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</si>
  <si>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</si>
  <si>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</si>
  <si>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</si>
  <si>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</si>
  <si>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</si>
  <si>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</si>
  <si>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</si>
  <si>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</si>
  <si>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</si>
  <si>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</si>
  <si>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</si>
  <si>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</si>
  <si>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</si>
  <si>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</si>
  <si>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</si>
  <si>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</si>
  <si>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</si>
  <si>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</si>
  <si>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</si>
  <si>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</si>
  <si>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</si>
  <si>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</si>
  <si>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</si>
  <si>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</si>
  <si>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</si>
  <si>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</si>
  <si>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</si>
  <si>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</si>
  <si>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</si>
  <si>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</si>
  <si>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</si>
  <si>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</si>
  <si>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</si>
  <si>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</si>
  <si>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</si>
  <si>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</si>
  <si>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</si>
  <si>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</si>
  <si>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</si>
  <si>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</si>
  <si>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</si>
  <si>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</si>
  <si>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</si>
  <si>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</si>
  <si>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</si>
  <si>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</si>
  <si>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</si>
  <si>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</si>
  <si>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</si>
  <si>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</si>
  <si>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</si>
  <si>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</si>
  <si>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</si>
  <si>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</si>
  <si>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</si>
  <si>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</si>
  <si>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</si>
  <si>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</si>
  <si>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</si>
  <si>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</si>
  <si>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</si>
  <si>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</si>
  <si>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</si>
  <si>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</si>
  <si>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</si>
  <si>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</si>
  <si>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</si>
  <si>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</si>
  <si>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</si>
  <si>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</si>
  <si>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</si>
  <si>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</si>
  <si>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</si>
  <si>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</si>
  <si>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</si>
  <si>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</si>
  <si>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</si>
  <si>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</si>
  <si>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</si>
  <si>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</si>
  <si>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</si>
  <si>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</si>
  <si>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</si>
  <si>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</si>
  <si>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</si>
  <si>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</si>
  <si>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</si>
  <si>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</si>
  <si>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</si>
  <si>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</si>
  <si>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</si>
  <si>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</si>
  <si>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</si>
  <si>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</si>
  <si>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</si>
  <si>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</si>
  <si>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</si>
  <si>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</si>
  <si>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</si>
  <si>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</si>
  <si>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</si>
  <si>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</si>
  <si>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</si>
  <si>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</si>
  <si>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</si>
  <si>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</si>
  <si>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</si>
  <si>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</si>
  <si>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</si>
  <si>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</si>
  <si>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</si>
  <si>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</si>
  <si>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</si>
  <si>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</si>
  <si>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</si>
  <si>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</si>
  <si>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</si>
  <si>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</si>
  <si>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</si>
  <si>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</si>
  <si>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</si>
  <si>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</si>
  <si>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</si>
  <si>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</si>
  <si>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</si>
  <si>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</si>
  <si>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</si>
  <si>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</si>
  <si>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</si>
  <si>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</si>
  <si>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</si>
  <si>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</si>
  <si>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</si>
  <si>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</si>
  <si>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</si>
  <si>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</si>
  <si>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</si>
  <si>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</si>
  <si>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</si>
  <si>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</si>
  <si>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</si>
  <si>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</si>
  <si>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</si>
  <si>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</si>
  <si>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</si>
  <si>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</si>
  <si>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</si>
  <si>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</si>
  <si>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</si>
  <si>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</si>
  <si>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</si>
  <si>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</si>
  <si>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</si>
  <si>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</si>
  <si>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</si>
  <si>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</si>
  <si>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</si>
  <si>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</si>
  <si>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</si>
  <si>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</si>
  <si>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</si>
  <si>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</si>
  <si>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</si>
  <si>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</si>
  <si>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</si>
  <si>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</si>
  <si>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</si>
  <si>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</si>
  <si>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</si>
  <si>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</si>
  <si>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</si>
  <si>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</si>
  <si>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</si>
  <si>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</si>
  <si>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</si>
  <si>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</si>
  <si>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</si>
  <si>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</si>
  <si>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</si>
  <si>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</si>
  <si>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</si>
  <si>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</si>
  <si>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</si>
  <si>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</si>
  <si>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</si>
  <si>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</si>
  <si>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</si>
  <si>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</si>
  <si>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</si>
  <si>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</si>
  <si>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</si>
  <si>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</si>
  <si>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</si>
  <si>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</si>
  <si>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</si>
  <si>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</si>
  <si>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</si>
  <si>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</si>
  <si>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</si>
  <si>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</si>
  <si>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</si>
  <si>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</si>
  <si>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</si>
  <si>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</si>
  <si>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</si>
  <si>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</si>
  <si>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</si>
  <si>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</si>
  <si>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</si>
  <si>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</si>
  <si>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</si>
  <si>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</si>
  <si>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</si>
  <si>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</si>
  <si>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</si>
  <si>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</si>
  <si>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</si>
  <si>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</si>
  <si>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</si>
  <si>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</si>
  <si>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</si>
  <si>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</si>
  <si>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</si>
  <si>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</si>
  <si>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</si>
  <si>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</si>
  <si>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</si>
  <si>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</si>
  <si>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</si>
  <si>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</si>
  <si>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</si>
  <si>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</si>
  <si>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</si>
  <si>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</si>
  <si>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</si>
  <si>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</si>
  <si>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</si>
  <si>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</si>
  <si>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</si>
  <si>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</si>
  <si>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</si>
  <si>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</si>
  <si>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</si>
  <si>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</si>
  <si>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</si>
  <si>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</si>
  <si>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</si>
  <si>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</si>
  <si>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</si>
  <si>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</si>
  <si>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</si>
  <si>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</si>
  <si>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</si>
  <si>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</si>
  <si>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</si>
  <si>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</si>
  <si>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</si>
  <si>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</si>
  <si>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</si>
  <si>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</si>
  <si>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</si>
  <si>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</si>
  <si>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</si>
  <si>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</si>
  <si>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</si>
  <si>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</si>
  <si>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</si>
  <si>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</si>
  <si>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</si>
  <si>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</si>
  <si>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</si>
  <si>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</si>
  <si>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</si>
  <si>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</si>
  <si>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</si>
  <si>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</si>
  <si>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</si>
  <si>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</si>
  <si>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</si>
  <si>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</si>
  <si>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</si>
  <si>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</si>
  <si>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</si>
  <si>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</si>
  <si>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</si>
  <si>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</si>
  <si>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</si>
  <si>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</si>
  <si>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</si>
  <si>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</si>
  <si>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</si>
  <si>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</si>
  <si>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</si>
  <si>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</si>
  <si>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</si>
  <si>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</si>
  <si>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</si>
  <si>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</si>
  <si>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</si>
  <si>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</si>
  <si>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</si>
  <si>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</si>
  <si>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</si>
  <si>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</si>
  <si>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</si>
  <si>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</si>
  <si>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</si>
  <si>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</si>
  <si>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</si>
  <si>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</si>
  <si>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</si>
  <si>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</si>
  <si>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</si>
  <si>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</si>
  <si>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</si>
  <si>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</si>
  <si>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</si>
  <si>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</si>
  <si>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</si>
  <si>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</si>
  <si>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</si>
  <si>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</si>
  <si>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</si>
  <si>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</si>
  <si>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</si>
  <si>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</si>
  <si>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</si>
  <si>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</si>
  <si>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</si>
  <si>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</si>
  <si>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</si>
  <si>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</si>
  <si>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</si>
  <si>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</si>
  <si>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</si>
  <si>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</si>
  <si>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</si>
  <si>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</si>
  <si>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</si>
  <si>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</si>
  <si>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</si>
  <si>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</si>
  <si>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</si>
  <si>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</si>
  <si>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</si>
  <si>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</si>
  <si>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</si>
  <si>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</si>
  <si>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</si>
  <si>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</si>
  <si>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</si>
  <si>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</si>
  <si>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</si>
  <si>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</si>
  <si>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</si>
  <si>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</si>
  <si>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</si>
  <si>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</si>
  <si>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</si>
  <si>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</si>
  <si>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</si>
  <si>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</si>
  <si>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</si>
  <si>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</si>
  <si>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</si>
  <si>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</si>
  <si>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</si>
  <si>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</si>
  <si>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</si>
  <si>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</si>
  <si>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</si>
  <si>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</si>
  <si>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</si>
  <si>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</si>
  <si>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</si>
  <si>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</si>
  <si>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</si>
  <si>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</si>
  <si>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</si>
  <si>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</si>
  <si>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</si>
  <si>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</si>
  <si>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</si>
  <si>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</si>
  <si>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</si>
  <si>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</si>
  <si>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</si>
  <si>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</si>
  <si>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</si>
  <si>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</si>
  <si>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</si>
  <si>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</si>
  <si>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</si>
  <si>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</si>
  <si>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</si>
  <si>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</si>
  <si>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</si>
  <si>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</si>
  <si>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</si>
  <si>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</si>
  <si>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</si>
  <si>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</si>
  <si>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</si>
  <si>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</si>
  <si>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</si>
  <si>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</si>
  <si>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</si>
  <si>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</si>
  <si>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</si>
  <si>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</si>
  <si>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</si>
  <si>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</si>
  <si>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</si>
  <si>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</si>
  <si>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</si>
  <si>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</si>
  <si>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</si>
  <si>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</si>
  <si>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</si>
  <si>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</si>
  <si>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</si>
  <si>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</si>
  <si>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</si>
  <si>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</si>
  <si>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</si>
  <si>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</si>
  <si>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</si>
  <si>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</si>
  <si>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</si>
  <si>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</si>
  <si>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</si>
  <si>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</si>
  <si>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</si>
  <si>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</si>
  <si>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</si>
  <si>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</si>
  <si>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</si>
  <si>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</si>
  <si>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</si>
  <si>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</si>
  <si>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</si>
  <si>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</si>
  <si>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</si>
  <si>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</si>
  <si>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</si>
  <si>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</si>
  <si>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</si>
  <si>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</si>
  <si>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</si>
  <si>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</si>
  <si>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</si>
  <si>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</si>
  <si>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</si>
  <si>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</si>
  <si>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</si>
  <si>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</si>
  <si>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</si>
  <si>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</si>
  <si>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</si>
  <si>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</si>
  <si>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</si>
  <si>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</si>
  <si>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</si>
  <si>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</si>
  <si>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</si>
  <si>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</si>
  <si>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</si>
  <si>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</si>
  <si>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</si>
  <si>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</si>
  <si>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</si>
  <si>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</si>
  <si>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</si>
  <si>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</si>
  <si>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</si>
  <si>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</si>
  <si>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</si>
  <si>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</si>
  <si>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</si>
  <si>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</si>
  <si>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</si>
  <si>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</si>
  <si>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</si>
  <si>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</si>
  <si>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</si>
  <si>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</si>
  <si>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</si>
  <si>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</si>
  <si>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</si>
  <si>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</si>
  <si>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</si>
  <si>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</si>
  <si>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</si>
  <si>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</si>
  <si>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</si>
  <si>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</si>
  <si>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</si>
  <si>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</si>
  <si>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</si>
  <si>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</si>
  <si>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</si>
  <si>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</si>
  <si>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</si>
  <si>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</si>
  <si>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</si>
  <si>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</si>
  <si>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</si>
  <si>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</si>
  <si>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</si>
  <si>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</si>
  <si>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</si>
  <si>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</si>
  <si>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</si>
  <si>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</si>
  <si>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</si>
  <si>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</si>
  <si>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</si>
  <si>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</si>
  <si>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</si>
  <si>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</si>
  <si>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</si>
  <si>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</si>
  <si>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</si>
  <si>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</si>
  <si>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</si>
  <si>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</si>
  <si>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</si>
  <si>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</si>
  <si>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</si>
  <si>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</si>
  <si>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</si>
  <si>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</si>
  <si>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</si>
  <si>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</si>
  <si>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</si>
  <si>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</si>
  <si>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</si>
  <si>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</si>
  <si>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</si>
  <si>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</si>
  <si>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</si>
  <si>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</si>
  <si>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</si>
  <si>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</si>
  <si>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</si>
  <si>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</si>
  <si>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</si>
  <si>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</si>
  <si>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</si>
  <si>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</si>
  <si>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</si>
  <si>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</si>
  <si>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</si>
  <si>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</si>
  <si>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</si>
  <si>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</si>
  <si>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</si>
  <si>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</si>
  <si>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</si>
  <si>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</si>
  <si>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</si>
  <si>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</si>
  <si>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</si>
  <si>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</si>
  <si>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</si>
  <si>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</si>
  <si>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</si>
  <si>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</si>
  <si>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</si>
  <si>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</si>
  <si>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</si>
  <si>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</si>
  <si>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</si>
  <si>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</si>
  <si>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</si>
  <si>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</si>
  <si>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</si>
  <si>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</si>
  <si>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</si>
  <si>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</si>
  <si>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</si>
  <si>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</si>
  <si>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</si>
  <si>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</si>
  <si>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</si>
  <si>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</si>
  <si>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</si>
  <si>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</si>
  <si>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</si>
  <si>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</si>
  <si>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</si>
  <si>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</si>
  <si>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</si>
  <si>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</si>
  <si>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</si>
  <si>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</si>
  <si>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</si>
  <si>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</si>
  <si>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</si>
  <si>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</si>
  <si>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</si>
  <si>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</si>
  <si>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</si>
  <si>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</si>
  <si>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</si>
  <si>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</si>
  <si>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</si>
  <si>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</si>
  <si>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</si>
  <si>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</si>
  <si>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</si>
  <si>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</si>
  <si>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</si>
  <si>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</si>
  <si>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</si>
  <si>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</si>
  <si>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</si>
  <si>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</si>
  <si>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</si>
  <si>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</si>
  <si>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</si>
  <si>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</si>
  <si>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</si>
  <si>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</si>
  <si>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</si>
  <si>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</si>
  <si>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</si>
  <si>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</si>
  <si>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</si>
  <si>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</si>
  <si>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</si>
  <si>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</si>
  <si>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</si>
  <si>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</si>
  <si>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</si>
  <si>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</si>
  <si>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</si>
  <si>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</si>
  <si>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</si>
  <si>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</si>
  <si>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</si>
  <si>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</si>
  <si>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</si>
  <si>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</si>
  <si>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</si>
  <si>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</si>
  <si>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</si>
  <si>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</si>
  <si>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</si>
  <si>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</si>
  <si>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</si>
  <si>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</si>
  <si>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</si>
  <si>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</si>
  <si>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</si>
  <si>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</si>
  <si>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</si>
  <si>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</si>
  <si>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</si>
  <si>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</si>
  <si>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</si>
  <si>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</si>
  <si>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</si>
  <si>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</si>
  <si>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</si>
  <si>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</si>
  <si>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</si>
  <si>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</si>
  <si>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</si>
  <si>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</si>
  <si>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</si>
  <si>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</si>
  <si>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</si>
  <si>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</si>
  <si>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</si>
  <si>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</si>
  <si>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</si>
  <si>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</si>
  <si>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</si>
  <si>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</si>
  <si>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</si>
  <si>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</si>
  <si>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</si>
  <si>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</si>
  <si>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</si>
  <si>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</si>
  <si>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</si>
  <si>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</si>
  <si>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</si>
  <si>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</si>
  <si>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</si>
  <si>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</si>
  <si>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</si>
  <si>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</si>
  <si>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</si>
  <si>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</si>
  <si>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</si>
  <si>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</si>
  <si>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</si>
  <si>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</si>
  <si>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</si>
  <si>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</si>
  <si>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</si>
  <si>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</si>
  <si>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</si>
  <si>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</si>
  <si>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</si>
  <si>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</si>
  <si>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</si>
  <si>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</si>
  <si>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</si>
  <si>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</si>
  <si>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</si>
  <si>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</si>
  <si>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</si>
  <si>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</si>
  <si>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</si>
  <si>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</si>
  <si>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</si>
  <si>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</si>
  <si>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</si>
  <si>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</si>
  <si>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</si>
  <si>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</si>
  <si>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</si>
  <si>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</si>
  <si>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</si>
  <si>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</si>
  <si>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</si>
  <si>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</si>
  <si>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</si>
  <si>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</si>
  <si>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</si>
  <si>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</si>
  <si>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</si>
  <si>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</si>
  <si>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</si>
  <si>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</si>
  <si>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</si>
  <si>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</si>
  <si>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</si>
  <si>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</si>
  <si>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</si>
  <si>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</si>
  <si>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</si>
  <si>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</si>
  <si>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</si>
  <si>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</si>
  <si>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</si>
  <si>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</si>
  <si>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</si>
  <si>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</si>
  <si>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</si>
  <si>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</si>
  <si>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</si>
  <si>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</si>
  <si>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</si>
  <si>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</si>
  <si>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</si>
  <si>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</si>
  <si>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</si>
  <si>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</si>
  <si>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</si>
  <si>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</si>
  <si>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</si>
  <si>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</si>
  <si>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</si>
  <si>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</si>
  <si>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</si>
  <si>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</si>
  <si>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</si>
  <si>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</si>
  <si>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</si>
  <si>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</si>
  <si>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</si>
  <si>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</si>
  <si>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</si>
  <si>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</si>
  <si>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</si>
  <si>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</si>
  <si>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</si>
  <si>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</si>
  <si>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</si>
  <si>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</si>
  <si>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</si>
  <si>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</si>
  <si>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</si>
  <si>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</si>
  <si>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</si>
  <si>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</si>
  <si>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</si>
  <si>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</si>
  <si>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</si>
  <si>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</si>
  <si>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</si>
  <si>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</si>
  <si>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</si>
  <si>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</si>
  <si>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</si>
  <si>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</si>
  <si>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</si>
  <si>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</si>
  <si>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</si>
  <si>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</si>
  <si>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</si>
  <si>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</si>
  <si>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</si>
  <si>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</si>
  <si>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</si>
  <si>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</si>
  <si>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</si>
  <si>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</si>
  <si>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</si>
  <si>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</si>
  <si>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</si>
  <si>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</si>
  <si>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</si>
  <si>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</si>
  <si>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</si>
  <si>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</si>
  <si>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</si>
  <si>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</si>
  <si>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</si>
  <si>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</si>
  <si>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</si>
  <si>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</si>
  <si>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</si>
  <si>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</si>
  <si>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</si>
  <si>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</si>
  <si>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</si>
  <si>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</si>
  <si>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</si>
  <si>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</si>
  <si>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</si>
  <si>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</si>
  <si>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</si>
  <si>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</si>
  <si>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</si>
  <si>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</si>
  <si>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</si>
  <si>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</si>
  <si>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</si>
  <si>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</si>
  <si>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</si>
  <si>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</si>
  <si>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</si>
  <si>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</si>
  <si>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</si>
  <si>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</si>
  <si>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</si>
  <si>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</si>
  <si>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</si>
  <si>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</si>
  <si>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</si>
  <si>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</si>
  <si>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</si>
  <si>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</si>
  <si>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</si>
  <si>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</si>
  <si>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</si>
  <si>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</si>
  <si>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</si>
  <si>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</si>
  <si>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</si>
  <si>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</si>
  <si>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</si>
  <si>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</si>
  <si>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</si>
  <si>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</si>
  <si>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</si>
  <si>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</si>
  <si>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</si>
  <si>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</si>
  <si>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</si>
  <si>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</si>
  <si>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</si>
  <si>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</si>
  <si>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</si>
  <si>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</si>
  <si>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</si>
  <si>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</si>
  <si>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</si>
  <si>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</si>
  <si>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</si>
  <si>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</si>
  <si>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</si>
  <si>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</si>
  <si>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</si>
  <si>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</si>
  <si>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</si>
  <si>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</si>
  <si>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</si>
  <si>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</si>
  <si>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</si>
  <si>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</si>
  <si>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</si>
  <si>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</si>
  <si>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</si>
  <si>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</si>
  <si>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</si>
  <si>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</si>
  <si>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</si>
  <si>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</si>
  <si>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</si>
  <si>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</si>
  <si>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</si>
  <si>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</si>
  <si>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</si>
  <si>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</si>
  <si>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</si>
  <si>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</si>
  <si>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</si>
  <si>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</si>
  <si>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</si>
  <si>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</si>
  <si>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</si>
  <si>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</si>
  <si>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</si>
  <si>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</si>
  <si>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</si>
  <si>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</si>
  <si>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</si>
  <si>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</si>
  <si>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</si>
  <si>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</si>
  <si>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</si>
  <si>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</si>
  <si>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</si>
  <si>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</si>
  <si>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</si>
  <si>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</si>
  <si>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</si>
  <si>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</si>
  <si>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</si>
  <si>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</si>
  <si>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</si>
  <si>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</si>
  <si>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</si>
  <si>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</si>
  <si>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</si>
  <si>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</si>
  <si>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</si>
  <si>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</si>
  <si>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</si>
  <si>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</si>
  <si>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</si>
  <si>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</si>
  <si>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</si>
  <si>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</si>
  <si>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</si>
  <si>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</si>
  <si>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</si>
  <si>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</si>
  <si>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</si>
  <si>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</si>
  <si>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</si>
  <si>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</si>
  <si>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</si>
  <si>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</si>
  <si>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</si>
  <si>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</si>
  <si>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</si>
  <si>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</si>
  <si>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</si>
  <si>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</si>
  <si>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</si>
  <si>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</si>
  <si>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</si>
  <si>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</si>
  <si>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</si>
  <si>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</si>
  <si>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</si>
  <si>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</si>
  <si>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</si>
  <si>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</si>
  <si>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</si>
  <si>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</si>
  <si>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</si>
  <si>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</si>
  <si>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</si>
  <si>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</si>
  <si>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</si>
  <si>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</si>
  <si>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</si>
  <si>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</si>
  <si>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</si>
  <si>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</si>
  <si>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</si>
  <si>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</si>
  <si>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</si>
  <si>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</si>
  <si>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</si>
  <si>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</si>
  <si>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</si>
  <si>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</si>
  <si>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</si>
  <si>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</si>
  <si>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</si>
  <si>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</si>
  <si>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</si>
  <si>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</si>
  <si>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</si>
  <si>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</si>
  <si>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</si>
  <si>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</si>
  <si>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</si>
  <si>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</si>
  <si>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</si>
  <si>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</si>
  <si>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</si>
  <si>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</si>
  <si>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</si>
  <si>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</si>
  <si>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</si>
  <si>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</si>
  <si>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</si>
  <si>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</si>
  <si>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</si>
  <si>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</si>
  <si>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</si>
  <si>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</si>
  <si>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</si>
  <si>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</si>
  <si>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</si>
  <si>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</si>
  <si>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</si>
  <si>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</si>
  <si>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</si>
  <si>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</si>
  <si>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</si>
  <si>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</si>
  <si>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</si>
  <si>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</si>
  <si>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</si>
  <si>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</si>
  <si>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</si>
  <si>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</si>
  <si>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</si>
  <si>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</si>
  <si>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</si>
  <si>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</si>
  <si>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</si>
  <si>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</si>
  <si>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</si>
  <si>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</si>
  <si>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</si>
  <si>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</si>
  <si>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</si>
  <si>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</si>
  <si>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</si>
  <si>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</si>
  <si>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</si>
  <si>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</si>
  <si>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</si>
  <si>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</si>
  <si>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</si>
  <si>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</si>
  <si>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</si>
  <si>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</si>
  <si>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</si>
  <si>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</si>
  <si>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</si>
  <si>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</si>
  <si>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</si>
  <si>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</si>
  <si>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</si>
  <si>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</si>
  <si>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</si>
  <si>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</si>
  <si>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</si>
  <si>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</si>
  <si>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</si>
  <si>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</si>
  <si>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</si>
  <si>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</si>
  <si>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</si>
  <si>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</si>
  <si>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</si>
  <si>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</si>
  <si>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</si>
  <si>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</si>
  <si>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</si>
  <si>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</si>
  <si>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</si>
  <si>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</si>
  <si>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</si>
  <si>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</si>
  <si>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</si>
  <si>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</si>
  <si>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</si>
  <si>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</si>
  <si>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</si>
  <si>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</si>
  <si>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</si>
  <si>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</si>
  <si>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</si>
  <si>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</si>
  <si>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</si>
  <si>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</si>
  <si>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</si>
  <si>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</si>
  <si>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</si>
  <si>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</si>
  <si>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</si>
  <si>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</si>
  <si>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</si>
  <si>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</si>
  <si>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</si>
  <si>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</si>
  <si>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</si>
  <si>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</si>
  <si>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</si>
  <si>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</si>
  <si>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</si>
  <si>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</si>
  <si>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</si>
  <si>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</si>
  <si>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</si>
  <si>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</si>
  <si>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</si>
  <si>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</si>
  <si>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</si>
  <si>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</si>
  <si>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</si>
  <si>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</si>
  <si>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</si>
  <si>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</si>
  <si>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</si>
  <si>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</si>
  <si>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</si>
  <si>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</si>
  <si>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</si>
  <si>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</si>
  <si>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</si>
  <si>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</si>
  <si>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</si>
  <si>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</si>
  <si>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</si>
  <si>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</si>
  <si>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</si>
  <si>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</si>
  <si>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</si>
  <si>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</si>
  <si>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</si>
  <si>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</si>
  <si>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</si>
  <si>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</si>
  <si>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</si>
  <si>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</si>
  <si>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</si>
  <si>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</si>
  <si>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</si>
  <si>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</si>
  <si>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</si>
  <si>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</si>
  <si>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</si>
  <si>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</si>
  <si>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</si>
  <si>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</si>
  <si>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</si>
  <si>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</si>
  <si>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</si>
  <si>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</si>
  <si>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</si>
  <si>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</si>
  <si>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</si>
  <si>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</si>
  <si>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</si>
  <si>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</si>
  <si>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</si>
  <si>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</si>
  <si>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</si>
  <si>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</si>
  <si>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</si>
  <si>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</si>
  <si>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</si>
  <si>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</si>
  <si>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</si>
  <si>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</si>
  <si>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</si>
  <si>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</si>
  <si>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</si>
  <si>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</si>
  <si>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</si>
  <si>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</si>
  <si>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</si>
  <si>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</si>
  <si>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</si>
  <si>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</si>
  <si>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</si>
  <si>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</si>
  <si>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</si>
  <si>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</si>
  <si>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</si>
  <si>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</si>
  <si>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</si>
  <si>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</si>
  <si>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</si>
  <si>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</si>
  <si>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</si>
  <si>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</si>
  <si>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</si>
  <si>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</si>
  <si>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</si>
  <si>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</si>
  <si>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</si>
  <si>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</si>
  <si>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</si>
  <si>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</si>
  <si>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</si>
  <si>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</si>
  <si>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</si>
  <si>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</si>
  <si>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</si>
  <si>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</si>
  <si>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</si>
  <si>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</si>
  <si>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</si>
  <si>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</si>
  <si>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</si>
  <si>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</si>
  <si>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</si>
  <si>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</si>
  <si>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</si>
  <si>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</si>
  <si>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</si>
  <si>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</si>
  <si>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</si>
  <si>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</si>
  <si>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</si>
  <si>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</si>
  <si>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</si>
  <si>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</si>
  <si>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</si>
  <si>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</si>
  <si>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</si>
  <si>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</si>
  <si>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</si>
  <si>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</si>
  <si>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</si>
  <si>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</si>
  <si>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</si>
  <si>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</si>
  <si>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</si>
  <si>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</si>
  <si>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</si>
  <si>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</si>
  <si>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</si>
  <si>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</si>
  <si>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</si>
  <si>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</si>
  <si>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</si>
  <si>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</si>
  <si>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</si>
  <si>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</si>
  <si>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</si>
  <si>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</si>
  <si>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</si>
  <si>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</si>
  <si>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</si>
  <si>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</si>
  <si>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</si>
  <si>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</si>
  <si>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</si>
  <si>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</si>
  <si>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</si>
  <si>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</si>
  <si>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</si>
  <si>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</si>
  <si>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</si>
  <si>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</si>
  <si>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</si>
  <si>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</si>
  <si>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</si>
  <si>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</si>
  <si>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</si>
  <si>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</si>
  <si>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</si>
  <si>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</si>
  <si>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</si>
  <si>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</si>
  <si>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</si>
  <si>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</si>
  <si>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</si>
  <si>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</si>
  <si>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</si>
  <si>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</si>
  <si>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</si>
  <si>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</si>
  <si>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</si>
  <si>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</si>
  <si>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</si>
  <si>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</si>
  <si>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</si>
  <si>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</si>
  <si>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</si>
  <si>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</si>
  <si>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</si>
  <si>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</si>
  <si>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</si>
  <si>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</si>
  <si>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</si>
  <si>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</si>
  <si>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</si>
  <si>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</si>
  <si>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</si>
  <si>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</si>
  <si>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</si>
  <si>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</si>
  <si>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</si>
  <si>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</si>
  <si>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</si>
  <si>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</si>
  <si>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</si>
  <si>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</si>
  <si>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</si>
  <si>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</si>
  <si>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</si>
  <si>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</si>
  <si>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</si>
  <si>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</si>
  <si>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</si>
  <si>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</si>
  <si>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</si>
  <si>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</si>
  <si>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</si>
  <si>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</si>
  <si>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</si>
  <si>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</si>
  <si>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</si>
  <si>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</si>
  <si>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</si>
  <si>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</si>
  <si>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</si>
  <si>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</si>
  <si>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</si>
  <si>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</si>
  <si>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</si>
  <si>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</si>
  <si>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</si>
  <si>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</si>
  <si>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</si>
  <si>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</si>
  <si>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</si>
  <si>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</si>
  <si>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</si>
  <si>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</si>
  <si>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</si>
  <si>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</si>
  <si>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</si>
  <si>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</si>
  <si>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</si>
  <si>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</si>
  <si>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</si>
  <si>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</si>
  <si>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</si>
  <si>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</si>
  <si>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</si>
  <si>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</si>
  <si>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</si>
  <si>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</si>
  <si>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</si>
  <si>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</si>
  <si>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</si>
  <si>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</si>
  <si>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</si>
  <si>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</si>
  <si>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</si>
  <si>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</si>
  <si>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</si>
  <si>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</si>
  <si>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</si>
  <si>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</si>
  <si>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</si>
  <si>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</si>
  <si>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</si>
  <si>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</si>
  <si>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</si>
  <si>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</si>
  <si>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</si>
  <si>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</si>
  <si>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</si>
  <si>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</si>
  <si>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</si>
  <si>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</si>
  <si>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</si>
  <si>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</si>
  <si>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</si>
  <si>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</si>
  <si>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</si>
  <si>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</si>
  <si>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</si>
  <si>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</si>
  <si>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</si>
  <si>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</si>
  <si>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</si>
  <si>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</si>
  <si>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</si>
  <si>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</si>
  <si>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</si>
  <si>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</si>
  <si>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</si>
  <si>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</si>
  <si>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</si>
  <si>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</si>
  <si>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</si>
  <si>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</si>
  <si>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</si>
  <si>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</si>
  <si>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</si>
  <si>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</si>
  <si>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</si>
  <si>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</si>
  <si>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</si>
  <si>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</si>
  <si>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</si>
  <si>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</si>
  <si>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</si>
  <si>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</si>
  <si>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</si>
  <si>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</si>
  <si>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</si>
  <si>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</si>
  <si>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</si>
  <si>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</si>
  <si>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</si>
  <si>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</si>
  <si>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</si>
  <si>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</si>
  <si>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</si>
  <si>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</si>
  <si>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</si>
  <si>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</si>
  <si>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</si>
  <si>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</si>
  <si>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</si>
  <si>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</si>
  <si>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</si>
  <si>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</si>
  <si>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</si>
  <si>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</si>
  <si>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</si>
  <si>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</si>
  <si>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</si>
  <si>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</si>
  <si>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</si>
  <si>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</si>
  <si>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</si>
  <si>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</si>
  <si>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</si>
  <si>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</si>
  <si>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</si>
  <si>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</si>
  <si>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</si>
  <si>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</si>
  <si>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</si>
  <si>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</si>
  <si>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</si>
  <si>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</si>
  <si>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</si>
  <si>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</si>
  <si>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</si>
  <si>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</si>
  <si>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</si>
  <si>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</si>
  <si>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</si>
  <si>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</si>
  <si>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</si>
  <si>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</si>
  <si>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</si>
  <si>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</si>
  <si>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</si>
  <si>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</si>
  <si>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</si>
  <si>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</si>
  <si>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</si>
  <si>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</si>
  <si>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</si>
  <si>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</si>
  <si>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</si>
  <si>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</si>
  <si>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</si>
  <si>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</si>
  <si>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</si>
  <si>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</si>
  <si>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</si>
  <si>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</si>
  <si>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</si>
  <si>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</si>
  <si>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</si>
  <si>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</si>
  <si>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</si>
  <si>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</si>
  <si>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</si>
  <si>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</si>
  <si>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</si>
  <si>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</si>
  <si>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</si>
  <si>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</si>
  <si>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</si>
  <si>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</si>
  <si>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</si>
  <si>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</si>
  <si>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</si>
  <si>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</si>
  <si>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</si>
  <si>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</si>
  <si>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</si>
  <si>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</si>
  <si>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</si>
  <si>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</si>
  <si>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</si>
  <si>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</si>
  <si>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</si>
  <si>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</si>
  <si>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</si>
  <si>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</si>
  <si>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</si>
  <si>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</si>
  <si>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</si>
  <si>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</si>
  <si>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</si>
  <si>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</si>
  <si>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</si>
  <si>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</si>
  <si>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</si>
  <si>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</si>
  <si>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</si>
  <si>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</si>
  <si>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</si>
  <si>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</si>
  <si>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</si>
  <si>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</si>
  <si>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</si>
  <si>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</si>
  <si>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</si>
  <si>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</si>
  <si>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</si>
  <si>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</si>
  <si>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</si>
  <si>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</si>
  <si>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</si>
  <si>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</si>
  <si>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</si>
  <si>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</si>
  <si>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</si>
  <si>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</si>
  <si>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</si>
  <si>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</si>
  <si>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</si>
  <si>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</si>
  <si>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</si>
  <si>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</si>
  <si>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</si>
  <si>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</si>
  <si>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</si>
  <si>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</si>
  <si>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</si>
  <si>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</si>
  <si>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</si>
  <si>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</si>
  <si>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</si>
  <si>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</si>
  <si>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</si>
  <si>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</si>
  <si>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</si>
  <si>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</si>
  <si>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</si>
  <si>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</si>
  <si>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</si>
  <si>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</si>
  <si>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</si>
  <si>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</si>
  <si>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</si>
  <si>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</si>
  <si>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</si>
  <si>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</si>
  <si>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</si>
  <si>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</si>
  <si>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</si>
  <si>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</si>
  <si>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</si>
  <si>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</si>
  <si>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</si>
  <si>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</si>
  <si>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</si>
  <si>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</si>
  <si>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</si>
  <si>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</si>
  <si>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</si>
  <si>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</si>
  <si>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</si>
  <si>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</si>
  <si>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</si>
  <si>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</si>
  <si>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</si>
  <si>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</si>
  <si>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</si>
  <si>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</si>
  <si>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</si>
  <si>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</si>
  <si>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</si>
  <si>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</si>
  <si>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</si>
  <si>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</si>
  <si>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</si>
  <si>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</si>
  <si>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</si>
  <si>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</si>
  <si>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</si>
  <si>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</si>
  <si>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</si>
  <si>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</si>
  <si>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</si>
  <si>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</si>
  <si>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</si>
  <si>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</si>
  <si>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</si>
  <si>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</si>
  <si>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</si>
  <si>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</si>
  <si>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</si>
  <si>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</si>
  <si>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</si>
  <si>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</si>
  <si>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</si>
  <si>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</si>
  <si>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</si>
  <si>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</si>
  <si>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</si>
  <si>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</si>
  <si>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</si>
  <si>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</si>
  <si>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</si>
  <si>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</si>
  <si>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</si>
  <si>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</si>
  <si>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</si>
  <si>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</si>
  <si>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</si>
  <si>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</si>
  <si>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</si>
  <si>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</si>
  <si>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</si>
  <si>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</si>
  <si>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</si>
  <si>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</si>
  <si>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</si>
  <si>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</si>
  <si>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</si>
  <si>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</si>
  <si>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</si>
  <si>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</si>
  <si>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</si>
  <si>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</si>
  <si>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</si>
  <si>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</si>
  <si>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</si>
  <si>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</si>
  <si>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</si>
  <si>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</si>
  <si>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</si>
  <si>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</si>
  <si>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</si>
  <si>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</si>
  <si>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</si>
  <si>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</si>
  <si>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</si>
  <si>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</si>
  <si>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</si>
  <si>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</si>
  <si>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</si>
  <si>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</si>
  <si>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</si>
  <si>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</si>
  <si>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</si>
  <si>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</si>
  <si>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</si>
  <si>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</si>
  <si>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</si>
  <si>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</si>
  <si>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</si>
  <si>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</si>
  <si>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</si>
  <si>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</si>
  <si>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</si>
  <si>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</si>
  <si>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</si>
  <si>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</si>
  <si>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</si>
  <si>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</si>
  <si>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</si>
  <si>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</si>
  <si>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</si>
  <si>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</si>
  <si>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</si>
  <si>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</si>
  <si>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</si>
  <si>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</si>
  <si>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</si>
  <si>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</si>
  <si>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</si>
  <si>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</si>
  <si>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</si>
  <si>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</si>
  <si>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</si>
  <si>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</si>
  <si>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</si>
  <si>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</si>
  <si>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</si>
  <si>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</si>
  <si>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</si>
  <si>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</si>
  <si>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</si>
  <si>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</si>
  <si>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</si>
  <si>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</si>
  <si>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</si>
  <si>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</si>
  <si>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</si>
  <si>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</si>
  <si>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</si>
  <si>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</si>
  <si>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</si>
  <si>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</si>
  <si>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</si>
  <si>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</si>
  <si>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</si>
  <si>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</si>
  <si>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</si>
  <si>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</si>
  <si>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</si>
  <si>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</si>
  <si>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</si>
  <si>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</si>
  <si>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</si>
  <si>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</si>
  <si>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</si>
  <si>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</si>
  <si>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</si>
  <si>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</si>
  <si>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</si>
  <si>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</si>
  <si>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</si>
  <si>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</si>
  <si>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</si>
  <si>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</si>
  <si>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</si>
  <si>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</si>
  <si>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</si>
  <si>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</si>
  <si>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</si>
  <si>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</si>
  <si>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</si>
  <si>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</si>
  <si>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</si>
  <si>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</si>
  <si>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</si>
  <si>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</si>
  <si>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</si>
  <si>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</si>
  <si>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</si>
  <si>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</si>
  <si>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</si>
  <si>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</si>
  <si>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</si>
  <si>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</si>
  <si>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</si>
  <si>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</si>
  <si>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</si>
  <si>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</si>
  <si>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</si>
  <si>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</si>
  <si>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</si>
  <si>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</si>
  <si>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</si>
  <si>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</si>
  <si>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</si>
  <si>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</si>
  <si>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</si>
  <si>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</si>
  <si>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</si>
  <si>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</si>
  <si>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</si>
  <si>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</si>
  <si>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</si>
  <si>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</si>
  <si>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</si>
  <si>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</si>
  <si>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</si>
  <si>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</si>
  <si>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</si>
  <si>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</si>
  <si>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</si>
  <si>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</si>
  <si>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</si>
  <si>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</si>
  <si>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</si>
  <si>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</si>
  <si>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</si>
  <si>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</si>
  <si>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</si>
  <si>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</si>
  <si>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</si>
  <si>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</si>
  <si>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</si>
  <si>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</si>
  <si>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</si>
  <si>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</si>
  <si>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</si>
  <si>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</si>
  <si>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</si>
  <si>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</si>
  <si>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</si>
  <si>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</si>
  <si>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</si>
  <si>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</si>
  <si>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</si>
  <si>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</si>
  <si>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</si>
  <si>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</si>
  <si>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</si>
  <si>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</si>
  <si>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</si>
  <si>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</si>
  <si>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</si>
  <si>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</si>
  <si>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</si>
  <si>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</si>
  <si>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</si>
  <si>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</si>
  <si>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</si>
  <si>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</si>
  <si>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</si>
  <si>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</si>
  <si>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</si>
  <si>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</si>
  <si>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</si>
  <si>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</si>
  <si>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</si>
  <si>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</si>
  <si>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</si>
  <si>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</si>
  <si>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</si>
  <si>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</si>
  <si>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</si>
  <si>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</si>
  <si>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</si>
  <si>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</si>
  <si>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</si>
  <si>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</si>
  <si>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</si>
  <si>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</si>
  <si>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</si>
  <si>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</si>
  <si>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</si>
  <si>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</si>
  <si>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</si>
  <si>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</si>
  <si>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</si>
  <si>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</si>
  <si>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</si>
  <si>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</si>
  <si>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</si>
  <si>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</si>
  <si>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</si>
  <si>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</si>
  <si>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</si>
  <si>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</si>
  <si>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</si>
  <si>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</si>
  <si>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</si>
  <si>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</si>
  <si>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</si>
  <si>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</si>
  <si>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</si>
  <si>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</si>
  <si>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</si>
  <si>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</si>
  <si>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</si>
  <si>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</si>
  <si>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</si>
  <si>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</si>
  <si>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</si>
  <si>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</si>
  <si>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</si>
  <si>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</si>
  <si>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</si>
  <si>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</si>
  <si>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</si>
  <si>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</si>
  <si>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</si>
  <si>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</si>
  <si>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</si>
  <si>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</si>
  <si>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</si>
  <si>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</si>
  <si>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</si>
  <si>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</si>
  <si>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</si>
  <si>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</si>
  <si>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</si>
  <si>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</si>
  <si>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</si>
  <si>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</si>
  <si>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</si>
  <si>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</si>
  <si>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</si>
  <si>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</si>
  <si>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</si>
  <si>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</si>
  <si>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</si>
  <si>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</si>
  <si>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</si>
  <si>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</si>
  <si>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</si>
  <si>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</si>
  <si>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</si>
  <si>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</si>
  <si>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</si>
  <si>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</si>
  <si>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</si>
  <si>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</si>
  <si>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</si>
  <si>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</si>
  <si>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</si>
  <si>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</si>
  <si>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</si>
  <si>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</si>
  <si>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</si>
  <si>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</si>
  <si>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</si>
  <si>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</si>
  <si>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</si>
  <si>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</si>
  <si>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</si>
  <si>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</si>
  <si>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</si>
  <si>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</si>
  <si>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</si>
  <si>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</si>
  <si>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</si>
  <si>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</si>
  <si>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</si>
  <si>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</si>
  <si>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</si>
  <si>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</si>
  <si>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</si>
  <si>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</si>
  <si>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</si>
  <si>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</si>
  <si>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</si>
  <si>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</si>
  <si>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</si>
  <si>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</si>
  <si>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</si>
  <si>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</si>
  <si>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</si>
  <si>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</si>
  <si>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</si>
  <si>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</si>
  <si>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</si>
  <si>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</si>
  <si>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</si>
  <si>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</si>
  <si>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</si>
  <si>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</si>
  <si>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</si>
  <si>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</si>
  <si>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</si>
  <si>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</si>
  <si>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</si>
  <si>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</si>
  <si>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</si>
  <si>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</si>
  <si>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</si>
  <si>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</si>
  <si>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</si>
  <si>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</si>
  <si>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</si>
  <si>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</si>
  <si>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</si>
  <si>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</si>
  <si>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</si>
  <si>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</si>
  <si>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</si>
  <si>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</si>
  <si>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</si>
  <si>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</si>
  <si>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</si>
  <si>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</si>
  <si>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</si>
  <si>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</si>
  <si>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</si>
  <si>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</si>
  <si>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</si>
  <si>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</si>
  <si>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</si>
  <si>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</si>
  <si>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</si>
  <si>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</si>
  <si>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</si>
  <si>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</si>
  <si>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</si>
  <si>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</si>
  <si>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</si>
  <si>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</si>
  <si>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</si>
  <si>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</si>
  <si>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</si>
  <si>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</si>
  <si>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</si>
  <si>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</si>
  <si>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</si>
  <si>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</si>
  <si>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</si>
  <si>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</si>
  <si>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</si>
  <si>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</si>
  <si>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</si>
  <si>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</si>
  <si>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</si>
  <si>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</si>
  <si>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</si>
  <si>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</si>
  <si>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</si>
  <si>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</si>
  <si>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</si>
  <si>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</si>
  <si>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</si>
  <si>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</si>
  <si>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</si>
  <si>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</si>
  <si>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</si>
  <si>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</si>
  <si>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</si>
  <si>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</si>
  <si>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</si>
  <si>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</si>
  <si>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</si>
  <si>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</si>
  <si>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</si>
  <si>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</si>
  <si>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</si>
  <si>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</si>
  <si>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</si>
  <si>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</si>
  <si>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</si>
  <si>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</si>
  <si>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</si>
  <si>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</si>
  <si>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</si>
  <si>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</si>
  <si>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</si>
  <si>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</si>
  <si>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</si>
  <si>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</si>
  <si>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</si>
  <si>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</si>
  <si>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</si>
  <si>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</si>
  <si>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</si>
  <si>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</si>
  <si>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</si>
  <si>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</si>
  <si>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</si>
  <si>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</si>
  <si>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</si>
  <si>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</si>
  <si>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</si>
  <si>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</si>
  <si>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</si>
  <si>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</si>
  <si>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</si>
  <si>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</si>
  <si>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</si>
  <si>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</si>
  <si>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</si>
  <si>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</si>
  <si>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</si>
  <si>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</si>
  <si>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</si>
  <si>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</si>
  <si>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</si>
  <si>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</si>
  <si>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</si>
  <si>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</si>
  <si>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</si>
  <si>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</si>
  <si>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</si>
  <si>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</si>
  <si>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</si>
  <si>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</si>
  <si>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</si>
  <si>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</si>
  <si>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</si>
  <si>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</si>
  <si>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</si>
  <si>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</si>
  <si>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</si>
  <si>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</si>
  <si>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</si>
  <si>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</si>
  <si>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</si>
  <si>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</si>
  <si>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</si>
  <si>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</si>
  <si>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</si>
  <si>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</si>
  <si>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</si>
  <si>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</si>
  <si>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</si>
  <si>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</si>
  <si>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</si>
  <si>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</si>
  <si>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</si>
  <si>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</si>
  <si>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</si>
  <si>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</si>
  <si>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</si>
  <si>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</si>
  <si>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</si>
  <si>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</si>
  <si>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</si>
  <si>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</si>
  <si>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</si>
  <si>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</si>
  <si>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</si>
  <si>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</si>
  <si>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</si>
  <si>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</si>
  <si>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</si>
  <si>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</si>
  <si>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</si>
  <si>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</si>
  <si>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</si>
  <si>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</si>
  <si>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</si>
  <si>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</si>
  <si>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</si>
  <si>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</si>
  <si>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</si>
  <si>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</si>
  <si>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</si>
  <si>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</si>
  <si>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</si>
  <si>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</si>
  <si>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</si>
  <si>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</si>
  <si>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</si>
  <si>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</si>
  <si>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</si>
  <si>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</si>
  <si>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</si>
  <si>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</si>
  <si>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</si>
  <si>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</si>
  <si>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</si>
  <si>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</si>
  <si>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</si>
  <si>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</si>
  <si>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</si>
  <si>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</si>
  <si>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</si>
  <si>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</si>
  <si>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</si>
  <si>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</si>
  <si>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</si>
  <si>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</si>
  <si>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</si>
  <si>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</si>
  <si>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</si>
  <si>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</si>
  <si>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</si>
  <si>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</si>
  <si>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</si>
  <si>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</si>
  <si>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</si>
  <si>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</si>
  <si>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</si>
  <si>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</si>
  <si>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</si>
  <si>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</si>
  <si>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</si>
  <si>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</si>
  <si>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</si>
  <si>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</si>
  <si>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</si>
  <si>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</si>
  <si>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</si>
  <si>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</si>
  <si>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</si>
  <si>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</si>
  <si>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</si>
  <si>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</si>
  <si>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</si>
  <si>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</si>
  <si>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</si>
  <si>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</si>
  <si>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</si>
  <si>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</si>
  <si>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</si>
  <si>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</si>
  <si>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</si>
  <si>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</si>
  <si>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</si>
  <si>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</si>
  <si>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</si>
  <si>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</si>
  <si>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</si>
  <si>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</si>
  <si>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</si>
  <si>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</si>
  <si>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</si>
  <si>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</si>
  <si>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</si>
  <si>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</si>
  <si>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</si>
  <si>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</si>
  <si>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</si>
  <si>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</si>
  <si>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</si>
  <si>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</si>
  <si>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</si>
  <si>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</si>
  <si>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</si>
  <si>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</si>
  <si>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</si>
  <si>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</si>
  <si>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</si>
  <si>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</si>
  <si>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</si>
  <si>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</si>
  <si>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</si>
  <si>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</si>
  <si>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</si>
  <si>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</si>
  <si>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</si>
  <si>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</si>
  <si>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</si>
  <si>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</si>
  <si>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</si>
  <si>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</si>
  <si>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</si>
  <si>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</si>
  <si>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</si>
  <si>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</si>
  <si>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</si>
  <si>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</si>
  <si>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</si>
  <si>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</si>
  <si>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</si>
  <si>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</si>
  <si>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</si>
  <si>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</si>
  <si>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</si>
  <si>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</si>
  <si>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</si>
  <si>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</si>
  <si>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</si>
  <si>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</si>
  <si>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</si>
  <si>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</si>
  <si>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</si>
  <si>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</si>
  <si>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</si>
  <si>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</si>
  <si>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</si>
  <si>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</si>
  <si>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</si>
  <si>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</si>
  <si>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</si>
  <si>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</si>
  <si>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</si>
  <si>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</si>
  <si>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</si>
  <si>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</si>
  <si>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</si>
  <si>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</si>
  <si>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</si>
  <si>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</si>
  <si>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</si>
  <si>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</si>
  <si>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</si>
  <si>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</si>
  <si>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</si>
  <si>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</si>
  <si>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</si>
  <si>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</si>
  <si>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</si>
  <si>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</si>
  <si>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</si>
  <si>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</si>
  <si>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</si>
  <si>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</si>
  <si>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</si>
  <si>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</si>
  <si>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</si>
  <si>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</si>
  <si>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</si>
  <si>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</si>
  <si>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</si>
  <si>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</si>
  <si>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</si>
  <si>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</si>
  <si>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</si>
  <si>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</si>
  <si>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</si>
  <si>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</si>
  <si>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</si>
  <si>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</si>
  <si>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</si>
  <si>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</si>
  <si>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</si>
  <si>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</si>
  <si>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</si>
  <si>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</si>
  <si>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</si>
  <si>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</si>
  <si>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</si>
  <si>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</si>
  <si>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</si>
  <si>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</si>
  <si>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</si>
  <si>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</si>
  <si>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</si>
  <si>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</si>
  <si>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</si>
  <si>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</si>
  <si>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</si>
  <si>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</si>
  <si>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</si>
  <si>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</si>
  <si>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</si>
  <si>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</si>
  <si>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</si>
  <si>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</si>
  <si>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</si>
  <si>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</si>
  <si>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</si>
  <si>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</si>
  <si>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</si>
  <si>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</si>
  <si>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</si>
  <si>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</si>
  <si>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</si>
  <si>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</si>
  <si>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</si>
  <si>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</si>
  <si>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</si>
  <si>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</si>
  <si>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</si>
  <si>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</si>
  <si>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</si>
  <si>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</si>
  <si>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</si>
  <si>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</si>
  <si>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</si>
  <si>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</si>
  <si>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</si>
  <si>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</si>
  <si>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</si>
  <si>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</si>
  <si>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</si>
  <si>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</si>
  <si>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</si>
  <si>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</si>
  <si>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</si>
  <si>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</si>
  <si>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</si>
  <si>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</si>
  <si>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</si>
  <si>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</si>
  <si>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</si>
  <si>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</si>
  <si>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</si>
  <si>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</si>
  <si>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</si>
  <si>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</si>
  <si>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</si>
  <si>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</si>
  <si>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</si>
  <si>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</si>
  <si>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</si>
  <si>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</si>
  <si>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</si>
  <si>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</si>
  <si>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</si>
  <si>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</si>
  <si>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</si>
  <si>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</si>
  <si>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</si>
  <si>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</si>
  <si>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</si>
  <si>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</si>
  <si>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</si>
  <si>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</si>
  <si>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</si>
  <si>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</si>
  <si>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</si>
  <si>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</si>
  <si>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</si>
  <si>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</si>
  <si>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</si>
  <si>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</si>
  <si>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</si>
  <si>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</si>
  <si>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</si>
  <si>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</si>
  <si>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</si>
  <si>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</si>
  <si>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</si>
  <si>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</si>
  <si>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</si>
  <si>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</si>
  <si>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</si>
  <si>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</si>
  <si>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</si>
  <si>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</si>
  <si>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</si>
  <si>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</si>
  <si>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</si>
  <si>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</si>
  <si>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</si>
  <si>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</si>
  <si>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</si>
  <si>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</si>
  <si>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</si>
  <si>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</si>
  <si>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</si>
  <si>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</si>
  <si>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</si>
  <si>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</si>
  <si>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</si>
  <si>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</si>
  <si>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</si>
  <si>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</si>
  <si>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</si>
  <si>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</si>
  <si>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</si>
  <si>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</si>
  <si>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</si>
  <si>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</si>
  <si>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</si>
  <si>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</si>
  <si>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</si>
  <si>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</si>
  <si>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</si>
  <si>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</si>
  <si>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</si>
  <si>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</si>
  <si>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</si>
  <si>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</si>
  <si>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</si>
  <si>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</si>
  <si>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</si>
  <si>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</si>
  <si>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</si>
  <si>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</si>
  <si>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</si>
  <si>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</si>
  <si>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</si>
  <si>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</si>
  <si>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</si>
  <si>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</si>
  <si>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</si>
  <si>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</si>
  <si>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</si>
  <si>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</si>
  <si>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</si>
  <si>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</si>
  <si>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</si>
  <si>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</si>
  <si>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</si>
  <si>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</si>
  <si>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</si>
  <si>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</si>
  <si>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</si>
  <si>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</si>
  <si>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</si>
  <si>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</si>
  <si>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</si>
  <si>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</si>
  <si>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</si>
  <si>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</si>
  <si>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</si>
  <si>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</si>
  <si>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</si>
  <si>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</si>
  <si>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</si>
  <si>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</si>
  <si>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</si>
  <si>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</si>
  <si>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</si>
  <si>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</si>
  <si>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</si>
  <si>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</si>
  <si>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</si>
  <si>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</si>
  <si>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</si>
  <si>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</si>
  <si>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</si>
  <si>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</si>
  <si>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</si>
  <si>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</si>
  <si>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</si>
  <si>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</si>
  <si>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</si>
  <si>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</si>
  <si>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</si>
  <si>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</si>
  <si>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</si>
  <si>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</si>
  <si>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</si>
  <si>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</si>
  <si>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</si>
  <si>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</si>
  <si>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</si>
  <si>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</si>
  <si>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</si>
  <si>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</si>
  <si>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</si>
  <si>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</si>
  <si>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</si>
  <si>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</si>
  <si>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</si>
  <si>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</si>
  <si>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</si>
  <si>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</si>
  <si>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</si>
  <si>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</si>
  <si>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</si>
  <si>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</si>
  <si>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</si>
  <si>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</si>
  <si>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</si>
  <si>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</si>
  <si>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</si>
  <si>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</si>
  <si>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</si>
  <si>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</si>
  <si>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</si>
  <si>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</si>
  <si>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</si>
  <si>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</si>
  <si>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</si>
  <si>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</si>
  <si>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</si>
  <si>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</si>
  <si>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</si>
  <si>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</si>
  <si>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</si>
  <si>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</si>
  <si>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</si>
  <si>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</si>
  <si>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</si>
  <si>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</si>
  <si>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</si>
  <si>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</si>
  <si>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</si>
  <si>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</si>
  <si>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</si>
  <si>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</si>
  <si>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</si>
  <si>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</si>
  <si>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</si>
  <si>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</si>
  <si>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</si>
  <si>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</si>
  <si>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</si>
  <si>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</si>
  <si>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</si>
  <si>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</si>
  <si>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</si>
  <si>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</si>
  <si>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</si>
  <si>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</si>
  <si>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</si>
  <si>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</si>
  <si>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</si>
  <si>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</si>
  <si>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</si>
  <si>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</si>
  <si>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</si>
  <si>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</si>
  <si>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</si>
  <si>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</si>
  <si>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</si>
  <si>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</si>
  <si>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</si>
  <si>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</si>
  <si>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</si>
  <si>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</si>
  <si>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</si>
  <si>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</si>
  <si>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</si>
  <si>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</si>
  <si>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</si>
  <si>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</si>
  <si>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</si>
  <si>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</si>
  <si>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</si>
  <si>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</si>
  <si>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</si>
  <si>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</si>
  <si>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</si>
  <si>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</si>
  <si>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</si>
  <si>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</si>
  <si>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</si>
  <si>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</si>
  <si>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</si>
  <si>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</si>
  <si>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</si>
  <si>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</si>
  <si>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</si>
  <si>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</si>
  <si>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</si>
  <si>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</si>
  <si>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</si>
  <si>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</si>
  <si>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</si>
  <si>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</si>
  <si>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</si>
  <si>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</si>
  <si>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</si>
  <si>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</si>
  <si>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</si>
  <si>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</si>
  <si>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</si>
  <si>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</si>
  <si>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</si>
  <si>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</si>
  <si>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</si>
  <si>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</si>
  <si>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</si>
  <si>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</si>
  <si>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</si>
  <si>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</si>
  <si>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</si>
  <si>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</si>
  <si>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</si>
  <si>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</si>
  <si>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</si>
  <si>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</si>
  <si>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</si>
  <si>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</si>
  <si>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</si>
  <si>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</si>
  <si>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</si>
  <si>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</si>
  <si>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</si>
  <si>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</si>
  <si>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</si>
  <si>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</si>
  <si>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</si>
  <si>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</si>
  <si>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</si>
  <si>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</si>
  <si>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</si>
  <si>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</si>
  <si>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</si>
  <si>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</si>
  <si>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</si>
  <si>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</si>
  <si>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</si>
  <si>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</si>
  <si>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</si>
  <si>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</si>
  <si>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</si>
  <si>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</si>
  <si>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</si>
  <si>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</si>
  <si>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</si>
  <si>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</si>
  <si>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</si>
  <si>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</si>
  <si>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</si>
  <si>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</si>
  <si>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</si>
  <si>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</si>
  <si>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</si>
  <si>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</si>
  <si>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</si>
  <si>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</si>
  <si>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</si>
  <si>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</si>
  <si>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</si>
  <si>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</si>
  <si>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</si>
  <si>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</si>
  <si>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</si>
  <si>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</si>
  <si>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</si>
  <si>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</si>
  <si>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</si>
  <si>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</si>
  <si>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</si>
  <si>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</si>
  <si>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</si>
  <si>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</si>
  <si>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</si>
  <si>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</si>
  <si>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</si>
  <si>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</si>
  <si>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</si>
  <si>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</si>
  <si>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</si>
  <si>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</si>
  <si>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</si>
  <si>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</si>
  <si>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</si>
  <si>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</si>
  <si>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</si>
  <si>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</si>
  <si>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</si>
  <si>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</si>
  <si>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</si>
  <si>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</si>
  <si>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</si>
  <si>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</si>
  <si>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</si>
  <si>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</si>
  <si>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</si>
  <si>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</si>
  <si>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</si>
  <si>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</si>
  <si>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</si>
  <si>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</si>
  <si>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</si>
  <si>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</si>
  <si>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</si>
  <si>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</si>
  <si>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</si>
  <si>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</si>
  <si>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</si>
  <si>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</si>
  <si>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</si>
  <si>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</si>
  <si>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</si>
  <si>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</si>
  <si>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</si>
  <si>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</si>
  <si>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</si>
  <si>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</si>
  <si>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</si>
  <si>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</si>
  <si>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</si>
  <si>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</si>
  <si>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</si>
  <si>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</si>
  <si>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</si>
  <si>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</si>
  <si>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</si>
  <si>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</si>
  <si>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</si>
  <si>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</si>
  <si>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</si>
  <si>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</si>
  <si>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</si>
  <si>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</si>
  <si>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</si>
  <si>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</si>
  <si>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</si>
  <si>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</si>
  <si>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</si>
  <si>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</si>
  <si>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</si>
  <si>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</si>
  <si>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</si>
  <si>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</si>
  <si>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</si>
  <si>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</si>
  <si>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</si>
  <si>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</si>
  <si>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</si>
  <si>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</si>
  <si>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</si>
  <si>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</si>
  <si>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</si>
  <si>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</si>
  <si>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</si>
  <si>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</si>
  <si>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</si>
  <si>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</si>
  <si>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</si>
  <si>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</si>
  <si>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</si>
  <si>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</si>
  <si>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</si>
  <si>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</si>
  <si>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</si>
  <si>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</si>
  <si>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</si>
  <si>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</si>
  <si>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</si>
  <si>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</si>
  <si>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</si>
  <si>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</si>
  <si>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</si>
  <si>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</si>
  <si>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</si>
  <si>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</si>
  <si>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</si>
  <si>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</si>
  <si>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</si>
  <si>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</si>
  <si>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</si>
  <si>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</si>
  <si>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</si>
  <si>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</si>
  <si>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</si>
  <si>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</si>
  <si>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</si>
  <si>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</si>
  <si>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</si>
  <si>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</si>
  <si>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</si>
  <si>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</si>
  <si>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</si>
  <si>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</si>
  <si>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</si>
  <si>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</si>
  <si>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</si>
  <si>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</si>
  <si>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</si>
  <si>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</si>
  <si>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</si>
  <si>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</si>
  <si>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</si>
  <si>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</si>
  <si>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</si>
  <si>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</si>
  <si>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</si>
  <si>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</si>
  <si>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</si>
  <si>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</si>
  <si>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</si>
  <si>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</si>
  <si>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</si>
  <si>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</si>
  <si>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</si>
  <si>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</si>
  <si>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</si>
  <si>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</si>
  <si>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</si>
  <si>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</si>
  <si>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</si>
  <si>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</si>
  <si>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</si>
  <si>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</si>
  <si>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</si>
  <si>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</si>
  <si>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</si>
  <si>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</si>
  <si>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</si>
  <si>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</si>
  <si>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</si>
  <si>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</si>
  <si>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</si>
  <si>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</si>
  <si>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</si>
  <si>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</si>
  <si>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</si>
  <si>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</si>
  <si>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</si>
  <si>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</si>
  <si>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</si>
  <si>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</si>
  <si>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</si>
  <si>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</si>
  <si>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</si>
  <si>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</si>
  <si>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</si>
  <si>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</si>
  <si>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</si>
  <si>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</si>
  <si>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</si>
  <si>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</si>
  <si>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</si>
  <si>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</si>
  <si>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</si>
  <si>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</si>
  <si>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</si>
  <si>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</si>
  <si>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</si>
  <si>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</si>
  <si>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</si>
  <si>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</si>
  <si>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</si>
  <si>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</si>
  <si>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</si>
  <si>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</si>
  <si>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</si>
  <si>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</si>
  <si>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</si>
  <si>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</si>
  <si>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</si>
  <si>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</si>
  <si>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</si>
  <si>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</si>
  <si>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</si>
  <si>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</si>
  <si>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</si>
  <si>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</si>
  <si>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</si>
  <si>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</si>
  <si>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</si>
  <si>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</si>
  <si>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</si>
  <si>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</si>
  <si>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</si>
  <si>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</si>
  <si>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</si>
  <si>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</si>
  <si>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</si>
  <si>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</si>
  <si>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</si>
  <si>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</si>
  <si>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</si>
  <si>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</si>
  <si>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</si>
  <si>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</si>
  <si>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</si>
  <si>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</si>
  <si>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</si>
  <si>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</si>
  <si>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</si>
  <si>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</si>
  <si>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</si>
  <si>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</si>
  <si>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</si>
  <si>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</si>
  <si>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</si>
  <si>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</si>
  <si>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</si>
  <si>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</si>
  <si>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</si>
  <si>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</si>
  <si>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</si>
  <si>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</si>
  <si>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</si>
  <si>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</si>
  <si>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</si>
  <si>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</si>
  <si>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</si>
  <si>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</si>
  <si>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</si>
  <si>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</si>
  <si>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</si>
  <si>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</si>
  <si>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</si>
  <si>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</si>
  <si>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</si>
  <si>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</si>
  <si>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</si>
  <si>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</si>
  <si>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</si>
  <si>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</si>
  <si>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</si>
  <si>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</si>
  <si>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</si>
  <si>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</si>
  <si>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</si>
  <si>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</si>
  <si>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</si>
  <si>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</si>
  <si>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</si>
  <si>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</si>
  <si>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</si>
  <si>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</si>
  <si>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</si>
  <si>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</si>
  <si>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</si>
  <si>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</si>
  <si>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</si>
  <si>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</si>
  <si>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</si>
  <si>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</si>
  <si>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</si>
  <si>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</si>
  <si>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</si>
  <si>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</si>
  <si>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</si>
  <si>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</si>
  <si>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</si>
  <si>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</si>
  <si>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</si>
  <si>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</si>
  <si>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</si>
  <si>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</si>
  <si>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</si>
  <si>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</si>
  <si>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</si>
  <si>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</si>
  <si>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</si>
  <si>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</si>
  <si>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</si>
  <si>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</si>
  <si>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</si>
  <si>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</si>
  <si>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</si>
  <si>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</si>
  <si>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</si>
  <si>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</si>
  <si>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</si>
  <si>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</si>
  <si>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</si>
  <si>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</si>
  <si>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</si>
  <si>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</si>
  <si>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</si>
  <si>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</si>
  <si>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</si>
  <si>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</si>
  <si>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</si>
  <si>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</si>
  <si>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</si>
  <si>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</si>
  <si>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</si>
  <si>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</si>
  <si>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</si>
  <si>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</si>
  <si>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</si>
  <si>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</si>
  <si>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</si>
  <si>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</si>
  <si>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</si>
  <si>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</si>
  <si>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</si>
  <si>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</si>
  <si>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</si>
  <si>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</si>
  <si>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</si>
  <si>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</si>
  <si>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</si>
  <si>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</si>
  <si>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</si>
  <si>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</si>
  <si>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</si>
  <si>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</si>
  <si>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</si>
  <si>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</si>
  <si>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</si>
  <si>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</si>
  <si>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</si>
  <si>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</si>
  <si>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</si>
  <si>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</si>
  <si>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</si>
  <si>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</si>
  <si>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</si>
  <si>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</si>
  <si>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</si>
  <si>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</si>
  <si>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</si>
  <si>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</si>
  <si>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</si>
  <si>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</si>
  <si>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</si>
  <si>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</si>
  <si>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</si>
  <si>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</si>
  <si>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</si>
  <si>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</si>
  <si>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</si>
  <si>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</si>
  <si>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</si>
  <si>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</si>
  <si>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</si>
  <si>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</si>
  <si>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</si>
  <si>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</si>
  <si>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</si>
  <si>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</si>
  <si>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</si>
  <si>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</si>
  <si>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</si>
  <si>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</si>
  <si>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</si>
  <si>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</si>
  <si>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</si>
  <si>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</si>
  <si>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</si>
  <si>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</si>
  <si>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</si>
  <si>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</si>
  <si>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</si>
  <si>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</si>
  <si>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</si>
  <si>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</si>
  <si>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</si>
  <si>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</si>
  <si>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</si>
  <si>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</si>
  <si>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</si>
  <si>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</si>
  <si>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</si>
  <si>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</si>
  <si>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</si>
  <si>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</si>
  <si>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</si>
  <si>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</si>
  <si>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</si>
  <si>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</si>
  <si>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</si>
  <si>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</si>
  <si>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</si>
  <si>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</si>
  <si>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</si>
  <si>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</si>
  <si>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</si>
  <si>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</si>
  <si>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</si>
  <si>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</si>
  <si>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</si>
  <si>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</si>
  <si>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</si>
  <si>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</si>
  <si>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</si>
  <si>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</si>
  <si>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</si>
  <si>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</si>
  <si>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</si>
  <si>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</si>
  <si>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</si>
  <si>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</si>
  <si>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</si>
  <si>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</si>
  <si>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</si>
  <si>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</si>
  <si>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</si>
  <si>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</si>
  <si>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</si>
  <si>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</si>
  <si>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</si>
  <si>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</si>
  <si>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</si>
  <si>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</si>
  <si>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</si>
  <si>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</si>
  <si>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</si>
  <si>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</si>
  <si>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</si>
  <si>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</si>
  <si>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</si>
  <si>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</si>
  <si>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</si>
  <si>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</si>
  <si>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</si>
  <si>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</si>
  <si>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</si>
  <si>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</si>
  <si>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</si>
  <si>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</si>
  <si>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</si>
  <si>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</si>
  <si>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</si>
  <si>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</si>
  <si>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</si>
  <si>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</si>
  <si>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</si>
  <si>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</si>
  <si>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</si>
  <si>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</si>
  <si>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</si>
  <si>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</si>
  <si>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</si>
  <si>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</si>
  <si>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</si>
  <si>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</si>
  <si>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</si>
  <si>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</si>
  <si>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</si>
  <si>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</si>
  <si>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</si>
  <si>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</si>
  <si>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</si>
  <si>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</si>
  <si>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</si>
  <si>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</si>
  <si>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</si>
  <si>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</si>
  <si>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</si>
  <si>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</si>
  <si>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</si>
  <si>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</si>
  <si>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</si>
  <si>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</si>
  <si>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</si>
  <si>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</si>
  <si>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</si>
  <si>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</si>
  <si>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</si>
  <si>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</si>
  <si>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</si>
  <si>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</si>
  <si>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</si>
  <si>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</si>
  <si>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</si>
  <si>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</si>
  <si>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</si>
  <si>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</si>
  <si>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</si>
  <si>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</si>
  <si>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</si>
  <si>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</si>
  <si>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</si>
  <si>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</si>
  <si>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</si>
  <si>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</si>
  <si>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</si>
  <si>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</si>
  <si>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</si>
  <si>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</si>
  <si>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</si>
  <si>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</si>
  <si>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</si>
  <si>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</si>
  <si>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</si>
  <si>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</si>
  <si>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</si>
  <si>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</si>
  <si>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</si>
  <si>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</si>
  <si>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</si>
  <si>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</si>
  <si>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</si>
  <si>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</si>
  <si>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</si>
  <si>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</si>
  <si>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</si>
  <si>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</si>
  <si>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</si>
  <si>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</si>
  <si>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</si>
  <si>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</si>
  <si>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</si>
  <si>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</si>
  <si>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</si>
  <si>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</si>
  <si>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</si>
  <si>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</si>
  <si>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</si>
  <si>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</si>
  <si>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</si>
  <si>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</si>
  <si>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</si>
  <si>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</si>
  <si>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</si>
  <si>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</si>
  <si>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</si>
  <si>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</si>
  <si>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</si>
  <si>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</si>
  <si>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</si>
  <si>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</si>
  <si>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</si>
  <si>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</si>
  <si>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</si>
  <si>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</si>
  <si>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</si>
  <si>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</si>
  <si>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</si>
  <si>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</si>
  <si>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</si>
  <si>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</si>
  <si>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</si>
  <si>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</si>
  <si>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</si>
  <si>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</si>
  <si>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</si>
  <si>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</si>
  <si>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</si>
  <si>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</si>
  <si>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</si>
  <si>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</si>
  <si>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</si>
  <si>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</si>
  <si>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</si>
  <si>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</si>
  <si>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</si>
  <si>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</si>
  <si>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</si>
  <si>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</si>
  <si>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</si>
  <si>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</si>
  <si>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</si>
  <si>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</si>
  <si>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</si>
  <si>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</si>
  <si>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</si>
  <si>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</si>
  <si>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</si>
  <si>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</si>
  <si>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</si>
  <si>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</si>
  <si>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</si>
  <si>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</si>
  <si>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</si>
  <si>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</si>
  <si>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</si>
  <si>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</si>
  <si>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</si>
  <si>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</si>
  <si>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</si>
  <si>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</si>
  <si>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</si>
  <si>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</si>
  <si>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</si>
  <si>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</si>
  <si>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</si>
  <si>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</si>
  <si>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</si>
  <si>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</si>
  <si>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</si>
  <si>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</si>
  <si>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</si>
  <si>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</si>
  <si>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</si>
  <si>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</si>
  <si>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</si>
  <si>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</si>
  <si>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</si>
  <si>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</si>
  <si>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</si>
  <si>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</si>
  <si>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</si>
  <si>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</si>
  <si>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</si>
  <si>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</si>
  <si>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</si>
  <si>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</si>
  <si>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</si>
  <si>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</si>
  <si>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</si>
  <si>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</si>
  <si>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</si>
  <si>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</si>
  <si>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</si>
  <si>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</si>
  <si>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</si>
  <si>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</si>
  <si>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</si>
  <si>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</si>
  <si>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</si>
  <si>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</si>
  <si>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</si>
  <si>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</si>
  <si>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</si>
  <si>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</si>
  <si>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</si>
  <si>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</si>
  <si>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</si>
  <si>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</si>
  <si>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</si>
  <si>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</si>
  <si>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</si>
  <si>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</si>
  <si>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</si>
  <si>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</si>
  <si>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</si>
  <si>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</si>
  <si>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</si>
  <si>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</si>
  <si>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</si>
  <si>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</si>
  <si>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</si>
  <si>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</si>
  <si>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</si>
  <si>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</si>
  <si>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</si>
  <si>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</si>
  <si>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</si>
  <si>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</si>
  <si>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</si>
  <si>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</si>
  <si>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</si>
  <si>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</si>
  <si>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</si>
  <si>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</si>
  <si>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</si>
  <si>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</si>
  <si>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</si>
  <si>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</si>
  <si>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</si>
  <si>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</si>
  <si>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</si>
  <si>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</si>
  <si>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</si>
  <si>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</si>
  <si>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</si>
  <si>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</si>
  <si>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</si>
  <si>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</si>
  <si>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</si>
  <si>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</si>
  <si>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</si>
  <si>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</si>
  <si>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</si>
  <si>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</si>
  <si>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</si>
  <si>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</si>
  <si>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</si>
  <si>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</si>
  <si>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</si>
  <si>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</si>
  <si>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</si>
  <si>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</si>
  <si>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</si>
  <si>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</si>
  <si>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</si>
  <si>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</si>
  <si>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</si>
  <si>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</si>
  <si>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</si>
  <si>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</si>
  <si>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</si>
  <si>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</si>
  <si>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</si>
  <si>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</si>
  <si>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</si>
  <si>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</si>
  <si>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</si>
  <si>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</si>
  <si>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</si>
  <si>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</si>
  <si>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</si>
  <si>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</si>
  <si>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</si>
  <si>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</si>
  <si>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</si>
  <si>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</si>
  <si>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</si>
  <si>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</si>
  <si>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</si>
  <si>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</si>
  <si>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</si>
  <si>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</si>
  <si>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</si>
  <si>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</si>
  <si>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</si>
  <si>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</si>
  <si>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</si>
  <si>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</si>
  <si>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</si>
  <si>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</si>
  <si>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</si>
  <si>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</si>
  <si>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</si>
  <si>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</si>
  <si>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</si>
  <si>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</si>
  <si>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</si>
  <si>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</si>
  <si>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</si>
  <si>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</si>
  <si>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</si>
  <si>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</si>
  <si>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</si>
  <si>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</si>
  <si>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</si>
  <si>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</si>
  <si>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</si>
  <si>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</si>
  <si>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</si>
  <si>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</si>
  <si>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</si>
  <si>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</si>
  <si>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</si>
  <si>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</si>
  <si>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</si>
  <si>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</si>
  <si>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</si>
  <si>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</si>
  <si>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</si>
  <si>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</si>
  <si>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</si>
  <si>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</si>
  <si>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</si>
  <si>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</si>
  <si>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</si>
  <si>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</si>
  <si>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</si>
  <si>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</si>
  <si>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</si>
  <si>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</si>
  <si>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</si>
  <si>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</si>
  <si>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</si>
  <si>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</si>
  <si>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</si>
  <si>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</si>
  <si>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</si>
  <si>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</si>
  <si>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</si>
  <si>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</si>
  <si>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</si>
  <si>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</si>
  <si>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</si>
  <si>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</si>
  <si>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</si>
  <si>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</si>
  <si>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</si>
  <si>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</si>
  <si>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</si>
  <si>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</si>
  <si>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</si>
  <si>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</si>
  <si>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</si>
  <si>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</si>
  <si>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</si>
  <si>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</si>
  <si>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</si>
  <si>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</si>
  <si>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</si>
  <si>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</si>
  <si>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</si>
  <si>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</si>
  <si>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</si>
  <si>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</si>
  <si>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</si>
  <si>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</si>
  <si>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</si>
  <si>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</si>
  <si>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</si>
  <si>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</si>
  <si>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</si>
  <si>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</si>
  <si>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</si>
  <si>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</si>
  <si>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</si>
  <si>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</si>
  <si>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</si>
  <si>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</si>
  <si>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</si>
  <si>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</si>
  <si>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</si>
  <si>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</si>
  <si>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</si>
  <si>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</si>
  <si>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</si>
  <si>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</si>
  <si>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</si>
  <si>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</si>
  <si>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</si>
  <si>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</si>
  <si>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</si>
  <si>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</si>
  <si>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</si>
  <si>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</si>
  <si>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</si>
  <si>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</si>
  <si>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</si>
  <si>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</si>
  <si>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</si>
  <si>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</si>
  <si>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</si>
  <si>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</si>
  <si>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</si>
  <si>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</si>
  <si>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</si>
  <si>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</si>
  <si>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</si>
  <si>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</si>
  <si>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</si>
  <si>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</si>
  <si>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</si>
  <si>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</si>
  <si>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</si>
  <si>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</si>
  <si>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</si>
  <si>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</si>
  <si>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</si>
  <si>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</si>
  <si>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</si>
  <si>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</si>
  <si>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</si>
  <si>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</si>
  <si>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</si>
  <si>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</si>
  <si>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</si>
  <si>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</si>
  <si>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</si>
  <si>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</si>
  <si>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</si>
  <si>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</si>
  <si>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</si>
  <si>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</si>
  <si>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</si>
  <si>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</si>
  <si>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</si>
  <si>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</si>
  <si>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</si>
  <si>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</si>
  <si>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</si>
  <si>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</si>
  <si>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</si>
  <si>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</si>
  <si>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</si>
  <si>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</si>
  <si>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</si>
  <si>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</si>
  <si>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</si>
  <si>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</si>
  <si>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</si>
  <si>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</si>
  <si>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</si>
  <si>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</si>
  <si>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</si>
  <si>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</si>
  <si>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</si>
  <si>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</si>
  <si>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</si>
  <si>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</si>
  <si>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</si>
  <si>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</si>
  <si>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</si>
  <si>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</si>
  <si>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</si>
  <si>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</si>
  <si>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</si>
  <si>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</si>
  <si>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</si>
  <si>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</si>
  <si>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</si>
  <si>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</si>
  <si>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</si>
  <si>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</si>
  <si>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</si>
  <si>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</si>
  <si>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</si>
  <si>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</si>
  <si>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</si>
  <si>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</si>
  <si>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</si>
  <si>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</si>
  <si>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</si>
  <si>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</si>
  <si>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</si>
  <si>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</si>
  <si>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</si>
  <si>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</si>
  <si>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</si>
  <si>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</si>
  <si>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</si>
  <si>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</si>
  <si>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</si>
  <si>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</si>
  <si>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</si>
  <si>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</si>
  <si>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</si>
  <si>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</si>
  <si>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</si>
  <si>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</si>
  <si>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</si>
  <si>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</si>
  <si>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</si>
  <si>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</si>
  <si>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</si>
  <si>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</si>
  <si>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</si>
  <si>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</si>
  <si>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</si>
  <si>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</si>
  <si>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</si>
  <si>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</si>
  <si>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</si>
  <si>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</si>
  <si>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</si>
  <si>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</si>
  <si>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</si>
  <si>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</si>
  <si>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</si>
  <si>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</si>
  <si>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</si>
  <si>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</si>
  <si>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</si>
  <si>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</si>
  <si>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</si>
  <si>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</si>
  <si>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</si>
  <si>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</si>
  <si>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</si>
  <si>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</si>
  <si>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</si>
  <si>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</si>
  <si>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</si>
  <si>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</si>
  <si>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</si>
  <si>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</si>
  <si>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</si>
  <si>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</si>
  <si>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</si>
  <si>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</si>
  <si>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</si>
  <si>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</si>
  <si>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</si>
  <si>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</si>
  <si>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</si>
  <si>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</si>
  <si>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</si>
  <si>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</si>
  <si>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</si>
  <si>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</si>
  <si>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</si>
  <si>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</si>
  <si>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</si>
  <si>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</si>
  <si>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</si>
  <si>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</si>
  <si>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</si>
  <si>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</si>
  <si>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</si>
  <si>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</si>
  <si>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</si>
  <si>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</si>
  <si>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</si>
  <si>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</si>
  <si>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</si>
  <si>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</si>
  <si>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</si>
  <si>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</si>
  <si>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</si>
  <si>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</si>
  <si>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</si>
  <si>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</si>
  <si>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</si>
  <si>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</si>
  <si>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</si>
  <si>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</si>
  <si>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</si>
  <si>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</si>
  <si>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</si>
  <si>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</si>
  <si>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</si>
  <si>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</si>
  <si>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</si>
  <si>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</si>
  <si>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</si>
  <si>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</si>
  <si>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</si>
  <si>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</si>
  <si>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</si>
  <si>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</si>
  <si>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</si>
  <si>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</si>
  <si>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</si>
  <si>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</si>
  <si>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</si>
  <si>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</si>
  <si>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</si>
  <si>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</si>
  <si>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</si>
  <si>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</si>
  <si>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</si>
  <si>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</si>
  <si>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</si>
  <si>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</si>
  <si>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</si>
  <si>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</si>
  <si>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</si>
  <si>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</si>
  <si>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</si>
  <si>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</si>
  <si>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</si>
  <si>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</si>
  <si>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</si>
  <si>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</si>
  <si>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</si>
  <si>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</si>
  <si>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</si>
  <si>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</si>
  <si>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</si>
  <si>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</si>
  <si>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</si>
  <si>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</si>
  <si>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</si>
  <si>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</si>
  <si>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</si>
  <si>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</si>
  <si>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</si>
  <si>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</si>
  <si>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</si>
  <si>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</si>
  <si>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</si>
  <si>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</si>
  <si>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</si>
  <si>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</si>
  <si>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</si>
  <si>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</si>
  <si>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</si>
  <si>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</si>
  <si>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</si>
  <si>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</si>
  <si>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</si>
  <si>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</si>
  <si>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</si>
  <si>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</si>
  <si>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</si>
  <si>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</si>
  <si>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</si>
  <si>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</si>
  <si>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</si>
  <si>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</si>
  <si>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</si>
  <si>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</si>
  <si>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</si>
  <si>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</si>
  <si>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</si>
  <si>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</si>
  <si>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</si>
  <si>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</si>
  <si>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</si>
  <si>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</si>
  <si>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</si>
  <si>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</si>
  <si>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</si>
  <si>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</si>
  <si>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</si>
  <si>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</si>
  <si>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</si>
  <si>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</si>
  <si>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</si>
  <si>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</si>
  <si>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</si>
  <si>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</si>
  <si>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</si>
  <si>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</si>
  <si>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</si>
  <si>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</si>
  <si>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</si>
  <si>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</si>
  <si>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</si>
  <si>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</si>
  <si>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</si>
  <si>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</si>
  <si>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</si>
  <si>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</si>
  <si>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</si>
  <si>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</si>
  <si>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</si>
  <si>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</si>
  <si>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</si>
  <si>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</si>
  <si>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</si>
  <si>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</si>
  <si>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</si>
  <si>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</si>
  <si>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</si>
  <si>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</si>
  <si>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</si>
  <si>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</si>
  <si>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</si>
  <si>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</si>
  <si>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</si>
  <si>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</si>
  <si>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</si>
  <si>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</si>
  <si>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</si>
  <si>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</si>
  <si>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</si>
  <si>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</si>
  <si>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</si>
  <si>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</si>
  <si>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</si>
  <si>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</si>
  <si>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</si>
  <si>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</si>
  <si>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</si>
  <si>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</si>
  <si>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</si>
  <si>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</si>
  <si>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</si>
  <si>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</si>
  <si>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</si>
  <si>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</si>
  <si>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</si>
  <si>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</si>
  <si>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</si>
  <si>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</si>
  <si>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</si>
  <si>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</si>
  <si>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</si>
  <si>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</si>
  <si>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</si>
  <si>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</si>
  <si>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</si>
  <si>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</si>
  <si>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</si>
  <si>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</si>
  <si>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</si>
  <si>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</si>
  <si>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</si>
  <si>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</si>
  <si>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</si>
  <si>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</si>
  <si>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</si>
  <si>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</si>
  <si>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</si>
  <si>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</si>
  <si>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</si>
  <si>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</si>
  <si>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</si>
  <si>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</si>
  <si>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</si>
  <si>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</si>
  <si>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</si>
  <si>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</si>
  <si>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</si>
  <si>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</si>
  <si>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</si>
  <si>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</si>
  <si>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</si>
  <si>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</si>
  <si>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</si>
  <si>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</si>
  <si>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</si>
  <si>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</si>
  <si>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</si>
  <si>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</si>
  <si>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</si>
  <si>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</si>
  <si>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</si>
  <si>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</si>
  <si>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</si>
  <si>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</si>
  <si>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</si>
  <si>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</si>
  <si>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</si>
  <si>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</si>
  <si>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</si>
  <si>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</si>
  <si>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</si>
  <si>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</si>
  <si>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</si>
  <si>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</si>
  <si>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</si>
  <si>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</si>
  <si>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</si>
  <si>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</si>
  <si>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</si>
  <si>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</si>
  <si>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</si>
  <si>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</si>
  <si>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</si>
  <si>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</si>
  <si>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</si>
  <si>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</si>
  <si>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</si>
  <si>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</si>
  <si>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</si>
  <si>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</si>
  <si>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</si>
  <si>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</si>
  <si>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</si>
  <si>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</si>
  <si>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</si>
  <si>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</si>
  <si>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</si>
  <si>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</si>
  <si>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</si>
  <si>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</si>
  <si>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</si>
  <si>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</si>
  <si>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</si>
  <si>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</si>
  <si>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</si>
  <si>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</si>
  <si>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</si>
  <si>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</si>
  <si>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</si>
  <si>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</si>
  <si>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</si>
  <si>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</si>
  <si>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</si>
  <si>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</si>
  <si>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</si>
  <si>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</si>
  <si>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</si>
  <si>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</si>
  <si>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</si>
  <si>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</si>
  <si>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</si>
  <si>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</si>
  <si>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</si>
  <si>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</si>
  <si>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</si>
  <si>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</si>
  <si>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</si>
  <si>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</si>
  <si>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</si>
  <si>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</si>
  <si>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</si>
  <si>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</si>
  <si>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</si>
  <si>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</si>
  <si>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</si>
  <si>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</si>
  <si>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</si>
  <si>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</si>
  <si>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</si>
  <si>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</si>
  <si>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</si>
  <si>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</si>
  <si>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</si>
  <si>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</si>
  <si>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</si>
  <si>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</si>
  <si>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</si>
  <si>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</si>
  <si>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</si>
  <si>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</si>
  <si>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</si>
  <si>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</si>
  <si>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</si>
  <si>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</si>
  <si>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</si>
  <si>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</si>
  <si>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</si>
  <si>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</si>
  <si>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</si>
  <si>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</si>
  <si>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</si>
  <si>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</si>
  <si>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</si>
  <si>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</si>
  <si>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</si>
  <si>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</si>
  <si>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</si>
  <si>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</si>
  <si>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</si>
  <si>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</si>
  <si>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</si>
  <si>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</si>
  <si>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</si>
  <si>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</si>
  <si>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</si>
  <si>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</si>
  <si>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</si>
  <si>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</si>
  <si>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</si>
  <si>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</si>
  <si>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</si>
  <si>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</si>
  <si>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</si>
  <si>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</si>
  <si>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</si>
  <si>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</si>
  <si>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</si>
  <si>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</si>
  <si>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</si>
  <si>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</si>
  <si>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</si>
  <si>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</si>
  <si>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</si>
  <si>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</si>
  <si>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</si>
  <si>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</si>
  <si>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</si>
  <si>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</si>
  <si>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</si>
  <si>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</si>
  <si>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</si>
  <si>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</si>
  <si>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</si>
  <si>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</si>
  <si>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</si>
  <si>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</si>
  <si>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</si>
  <si>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</si>
  <si>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</si>
  <si>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</si>
  <si>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</si>
  <si>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</si>
  <si>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</si>
  <si>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</si>
  <si>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</si>
  <si>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</si>
  <si>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</si>
  <si>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</si>
  <si>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</si>
  <si>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</si>
  <si>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</si>
  <si>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</si>
  <si>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</si>
  <si>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</si>
  <si>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</si>
  <si>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</si>
  <si>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</si>
  <si>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</si>
  <si>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</si>
  <si>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</si>
  <si>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</si>
  <si>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</si>
  <si>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</si>
  <si>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</si>
  <si>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</si>
  <si>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</si>
  <si>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</si>
  <si>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</si>
  <si>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</si>
  <si>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</si>
  <si>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</si>
  <si>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</si>
  <si>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</si>
  <si>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</si>
  <si>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</si>
  <si>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</si>
  <si>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</si>
  <si>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</si>
  <si>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</si>
  <si>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</si>
  <si>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</si>
  <si>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</si>
  <si>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</si>
  <si>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</si>
  <si>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</si>
  <si>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</si>
  <si>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</si>
  <si>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</si>
  <si>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</si>
  <si>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</si>
  <si>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</si>
  <si>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</si>
  <si>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</si>
  <si>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</si>
  <si>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</si>
  <si>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</si>
  <si>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</si>
  <si>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</si>
  <si>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</si>
  <si>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</si>
  <si>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</si>
  <si>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</si>
  <si>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</si>
  <si>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</si>
  <si>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</si>
  <si>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</si>
  <si>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</si>
  <si>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</si>
  <si>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</si>
  <si>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</si>
  <si>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</si>
  <si>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</si>
  <si>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</si>
  <si>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</si>
  <si>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</si>
  <si>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</si>
  <si>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</si>
  <si>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</si>
  <si>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</si>
  <si>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</si>
  <si>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</si>
  <si>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</si>
  <si>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</si>
  <si>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</si>
  <si>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</si>
  <si>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</si>
  <si>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</si>
  <si>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</si>
  <si>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</si>
  <si>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</si>
  <si>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</si>
  <si>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</si>
  <si>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</si>
  <si>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</si>
  <si>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</si>
  <si>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</si>
  <si>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</si>
  <si>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</si>
  <si>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</si>
  <si>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</si>
  <si>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</si>
  <si>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</si>
  <si>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</si>
  <si>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</si>
  <si>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</si>
  <si>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</si>
  <si>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</si>
  <si>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</si>
  <si>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</si>
  <si>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</si>
  <si>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</si>
  <si>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</si>
  <si>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</si>
  <si>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</si>
  <si>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</si>
  <si>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</si>
  <si>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</si>
  <si>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</si>
  <si>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</si>
  <si>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</si>
  <si>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</si>
  <si>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</si>
  <si>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</si>
  <si>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</si>
  <si>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</si>
  <si>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</si>
  <si>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</si>
  <si>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</si>
  <si>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</si>
  <si>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</si>
  <si>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</si>
  <si>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</si>
  <si>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</si>
  <si>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</si>
  <si>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</si>
  <si>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</si>
  <si>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</si>
  <si>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</si>
  <si>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</si>
  <si>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</si>
  <si>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</si>
  <si>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</si>
  <si>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</si>
  <si>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</si>
  <si>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</si>
  <si>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</si>
  <si>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</si>
  <si>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</si>
  <si>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</si>
  <si>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</si>
  <si>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</si>
  <si>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</si>
  <si>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</si>
  <si>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</si>
  <si>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</si>
  <si>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</si>
  <si>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</si>
  <si>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</si>
  <si>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</si>
  <si>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</si>
  <si>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</si>
  <si>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</si>
  <si>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</si>
  <si>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</si>
  <si>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</si>
  <si>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</si>
  <si>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</si>
  <si>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</si>
  <si>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</si>
  <si>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</si>
  <si>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</si>
  <si>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</si>
  <si>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</si>
  <si>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</si>
  <si>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</si>
  <si>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</si>
  <si>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</si>
  <si>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</si>
  <si>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</si>
  <si>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</si>
  <si>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</si>
  <si>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</si>
  <si>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</si>
  <si>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</si>
  <si>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</si>
  <si>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</si>
  <si>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</si>
  <si>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</si>
  <si>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</si>
  <si>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</si>
  <si>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</si>
  <si>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</si>
  <si>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</si>
  <si>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</si>
  <si>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</si>
  <si>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</si>
  <si>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</si>
  <si>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</si>
  <si>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</si>
  <si>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</si>
  <si>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</si>
  <si>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</si>
  <si>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</si>
  <si>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</si>
  <si>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</si>
  <si>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</si>
  <si>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</si>
  <si>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</si>
  <si>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</si>
  <si>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</si>
  <si>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</si>
  <si>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</si>
  <si>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</si>
  <si>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</si>
  <si>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</si>
  <si>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</si>
  <si>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</si>
  <si>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</si>
  <si>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</si>
  <si>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</si>
  <si>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</si>
  <si>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</si>
  <si>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</si>
  <si>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</si>
  <si>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</si>
  <si>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</si>
  <si>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</si>
  <si>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</si>
  <si>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</si>
  <si>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</si>
  <si>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</si>
  <si>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</si>
  <si>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</si>
  <si>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</si>
  <si>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</si>
  <si>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</si>
  <si>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</si>
  <si>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</si>
  <si>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</si>
  <si>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</si>
  <si>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</si>
  <si>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</si>
  <si>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</si>
  <si>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</si>
  <si>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</si>
  <si>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</si>
  <si>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</si>
  <si>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</si>
  <si>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</si>
  <si>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</si>
  <si>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</si>
  <si>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</si>
  <si>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</si>
  <si>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</si>
  <si>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</si>
  <si>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</si>
  <si>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</si>
  <si>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</si>
  <si>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</si>
  <si>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</si>
  <si>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</si>
  <si>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</si>
  <si>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</si>
  <si>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</si>
  <si>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</si>
  <si>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</si>
  <si>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</si>
  <si>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</si>
  <si>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</si>
  <si>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</si>
  <si>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</si>
  <si>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</si>
  <si>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</si>
  <si>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</si>
  <si>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</si>
  <si>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</si>
  <si>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</si>
  <si>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</si>
  <si>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</si>
  <si>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</si>
  <si>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</si>
  <si>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</si>
  <si>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</si>
  <si>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</si>
  <si>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</si>
  <si>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</si>
  <si>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</si>
  <si>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</si>
  <si>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</si>
  <si>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</si>
  <si>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</si>
  <si>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</si>
  <si>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</si>
  <si>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</si>
  <si>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</si>
  <si>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</si>
  <si>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</si>
  <si>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</si>
  <si>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</si>
  <si>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</si>
  <si>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</si>
  <si>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</si>
  <si>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</si>
  <si>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</si>
  <si>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</si>
  <si>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</si>
  <si>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</si>
  <si>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</si>
  <si>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</si>
  <si>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</si>
  <si>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</si>
  <si>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</si>
  <si>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</si>
  <si>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</si>
  <si>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</si>
  <si>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</si>
  <si>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</si>
  <si>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</si>
  <si>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</si>
  <si>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</si>
  <si>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</si>
  <si>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</si>
  <si>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</si>
  <si>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</si>
  <si>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</si>
  <si>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</si>
  <si>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</si>
  <si>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</si>
  <si>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</si>
  <si>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</si>
  <si>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</si>
  <si>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</si>
  <si>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</si>
  <si>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</si>
  <si>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</si>
  <si>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</si>
  <si>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</si>
  <si>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</si>
  <si>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</si>
  <si>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</si>
  <si>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</si>
  <si>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</si>
  <si>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</si>
  <si>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</si>
  <si>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</si>
  <si>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</si>
  <si>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</si>
  <si>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</si>
  <si>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</si>
  <si>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</si>
  <si>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</si>
  <si>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</si>
  <si>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</si>
  <si>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</si>
  <si>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</si>
  <si>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</si>
  <si>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</si>
  <si>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</si>
  <si>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</si>
  <si>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</si>
  <si>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</si>
  <si>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</si>
  <si>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</si>
  <si>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</si>
  <si>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</si>
  <si>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</si>
  <si>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</si>
  <si>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</si>
  <si>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</si>
  <si>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</si>
  <si>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</si>
  <si>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</si>
  <si>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</si>
  <si>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</si>
  <si>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</si>
  <si>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</si>
  <si>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</si>
  <si>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</si>
  <si>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</si>
  <si>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</si>
  <si>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</si>
  <si>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</si>
  <si>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</si>
  <si>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</si>
  <si>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</si>
  <si>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</si>
  <si>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</si>
  <si>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</si>
  <si>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</si>
  <si>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</si>
  <si>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</si>
  <si>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</si>
  <si>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</si>
  <si>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</si>
  <si>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</si>
  <si>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</si>
  <si>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</si>
  <si>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</si>
  <si>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</si>
  <si>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</si>
  <si>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</si>
  <si>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</si>
  <si>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</si>
  <si>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</si>
  <si>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</si>
  <si>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</si>
  <si>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</si>
  <si>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</si>
  <si>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</si>
  <si>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</si>
  <si>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</si>
  <si>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</si>
  <si>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</si>
  <si>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</si>
  <si>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</si>
  <si>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</si>
  <si>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</si>
  <si>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</si>
  <si>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</si>
  <si>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</si>
  <si>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</si>
  <si>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</si>
  <si>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</si>
  <si>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</si>
  <si>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</si>
  <si>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</si>
  <si>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</si>
  <si>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</si>
  <si>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</si>
  <si>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</si>
  <si>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</si>
  <si>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</si>
  <si>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</si>
  <si>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</si>
  <si>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</si>
  <si>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</si>
  <si>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</si>
  <si>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</si>
  <si>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</si>
  <si>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</si>
  <si>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</si>
  <si>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</si>
  <si>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</si>
  <si>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</si>
  <si>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</si>
  <si>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</si>
  <si>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</si>
  <si>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</si>
  <si>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</si>
  <si>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</si>
  <si>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</si>
  <si>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</si>
  <si>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</si>
  <si>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</si>
  <si>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</si>
  <si>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</si>
  <si>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</si>
  <si>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</si>
  <si>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</si>
  <si>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</si>
  <si>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</si>
  <si>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</si>
  <si>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</si>
  <si>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</si>
  <si>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</si>
  <si>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</si>
  <si>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</si>
  <si>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</si>
  <si>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</si>
  <si>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</si>
  <si>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</si>
  <si>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</si>
  <si>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</si>
  <si>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</si>
  <si>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</si>
  <si>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</si>
  <si>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</si>
  <si>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</si>
  <si>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</si>
  <si>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</si>
  <si>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</si>
  <si>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</si>
  <si>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</si>
  <si>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</si>
  <si>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</si>
  <si>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</si>
  <si>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</si>
  <si>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</si>
  <si>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</si>
  <si>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</si>
  <si>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</si>
  <si>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</si>
  <si>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</si>
  <si>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</si>
  <si>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</si>
  <si>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</si>
  <si>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</si>
  <si>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</si>
  <si>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</si>
  <si>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</si>
  <si>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</si>
  <si>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</si>
  <si>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</si>
  <si>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</si>
  <si>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</si>
  <si>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</si>
  <si>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</si>
  <si>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</si>
  <si>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</si>
  <si>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</si>
  <si>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</si>
  <si>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</si>
  <si>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</si>
  <si>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</si>
  <si>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</si>
  <si>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</si>
  <si>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</si>
  <si>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</si>
  <si>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</si>
  <si>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</si>
  <si>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</si>
  <si>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</si>
  <si>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</si>
  <si>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</si>
  <si>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</si>
  <si>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</si>
  <si>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</si>
  <si>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</si>
  <si>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</si>
  <si>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</si>
  <si>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</si>
  <si>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</si>
  <si>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</si>
  <si>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</si>
  <si>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</si>
  <si>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</si>
  <si>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</si>
  <si>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</si>
  <si>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</si>
  <si>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</si>
  <si>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</si>
  <si>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</si>
  <si>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</si>
  <si>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</si>
  <si>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</si>
  <si>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</si>
  <si>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</si>
  <si>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</si>
  <si>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</si>
  <si>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</si>
  <si>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</si>
  <si>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</si>
  <si>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</si>
  <si>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</si>
  <si>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</si>
  <si>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</si>
  <si>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</si>
  <si>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</si>
  <si>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</si>
  <si>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</si>
  <si>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</si>
  <si>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</si>
  <si>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</si>
  <si>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</si>
  <si>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</si>
  <si>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</si>
  <si>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</si>
  <si>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</si>
  <si>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</si>
  <si>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</si>
  <si>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</si>
  <si>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</si>
  <si>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</si>
  <si>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</si>
  <si>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</si>
  <si>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</si>
  <si>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</si>
  <si>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</si>
  <si>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</si>
  <si>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</si>
  <si>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</si>
  <si>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</si>
  <si>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</si>
  <si>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</si>
  <si>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</si>
  <si>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</si>
  <si>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</si>
  <si>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</si>
  <si>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</si>
  <si>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</si>
  <si>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</si>
  <si>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</si>
  <si>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</si>
  <si>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</si>
  <si>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</si>
  <si>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</si>
  <si>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</si>
  <si>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</si>
  <si>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</si>
  <si>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</si>
  <si>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</si>
  <si>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</si>
  <si>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</si>
  <si>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</si>
  <si>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</si>
  <si>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</si>
  <si>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</si>
  <si>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</si>
  <si>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</si>
  <si>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</si>
  <si>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</si>
  <si>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</si>
  <si>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</si>
  <si>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</si>
  <si>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</si>
  <si>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</si>
  <si>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</si>
  <si>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</si>
  <si>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</si>
  <si>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</si>
  <si>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</si>
  <si>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</si>
  <si>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</si>
  <si>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</si>
  <si>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</si>
  <si>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</si>
  <si>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</si>
  <si>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</si>
  <si>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</si>
  <si>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</si>
  <si>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</si>
  <si>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</si>
  <si>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</si>
  <si>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</si>
  <si>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</si>
  <si>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</si>
  <si>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</si>
  <si>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</si>
  <si>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</si>
  <si>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</si>
  <si>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</si>
  <si>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</si>
  <si>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</si>
  <si>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</si>
  <si>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</si>
  <si>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</si>
  <si>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</si>
  <si>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</si>
  <si>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</si>
  <si>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</si>
  <si>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</si>
  <si>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</si>
  <si>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</si>
  <si>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</si>
  <si>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</si>
  <si>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</si>
  <si>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</si>
  <si>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</si>
  <si>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</si>
  <si>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</si>
  <si>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</si>
  <si>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</si>
  <si>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</si>
  <si>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</si>
  <si>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</si>
  <si>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</si>
  <si>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</si>
  <si>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</si>
  <si>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</si>
  <si>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</si>
  <si>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</si>
  <si>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</si>
  <si>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</si>
  <si>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</si>
  <si>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</si>
  <si>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</si>
  <si>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</si>
  <si>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</si>
  <si>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</si>
  <si>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</si>
  <si>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</si>
  <si>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</si>
  <si>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</si>
  <si>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</si>
  <si>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</si>
  <si>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</si>
  <si>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</si>
  <si>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</si>
  <si>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</si>
  <si>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</si>
  <si>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</si>
  <si>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</si>
  <si>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</si>
  <si>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</si>
  <si>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</si>
  <si>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</si>
  <si>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</si>
  <si>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</si>
  <si>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</si>
  <si>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</si>
  <si>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</si>
  <si>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</si>
  <si>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</si>
  <si>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</si>
  <si>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</si>
  <si>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</si>
  <si>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</si>
  <si>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</si>
  <si>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</si>
  <si>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</si>
  <si>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</si>
  <si>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</si>
  <si>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</si>
  <si>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</si>
  <si>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</si>
  <si>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</si>
  <si>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</si>
  <si>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</si>
  <si>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</si>
  <si>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</si>
  <si>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</si>
  <si>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</si>
  <si>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</si>
  <si>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</si>
  <si>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</si>
  <si>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</si>
  <si>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</si>
  <si>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</si>
  <si>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</si>
  <si>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</si>
  <si>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</si>
  <si>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</si>
  <si>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</si>
  <si>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</si>
  <si>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</si>
  <si>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</si>
  <si>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</si>
  <si>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</si>
  <si>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</si>
  <si>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</si>
  <si>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</si>
  <si>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</si>
  <si>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</si>
  <si>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</si>
  <si>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</si>
  <si>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</si>
  <si>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</si>
  <si>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</si>
  <si>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</si>
  <si>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</si>
  <si>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</si>
  <si>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</si>
  <si>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</si>
  <si>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</si>
  <si>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</si>
  <si>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</si>
  <si>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</si>
  <si>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</si>
  <si>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</si>
  <si>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</si>
  <si>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</si>
  <si>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</si>
  <si>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</si>
  <si>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</si>
  <si>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</si>
  <si>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</si>
  <si>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</si>
  <si>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</si>
  <si>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</si>
  <si>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</si>
  <si>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</si>
  <si>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</si>
  <si>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</si>
  <si>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</si>
  <si>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</si>
  <si>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</si>
  <si>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</si>
  <si>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</si>
  <si>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</si>
  <si>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</si>
  <si>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</si>
  <si>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</si>
  <si>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</si>
  <si>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</si>
  <si>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</si>
  <si>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</si>
  <si>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</si>
  <si>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</si>
  <si>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</si>
  <si>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</si>
  <si>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</si>
  <si>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</si>
  <si>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</si>
  <si>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</si>
  <si>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</si>
  <si>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</si>
  <si>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</si>
  <si>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</si>
  <si>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</si>
  <si>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</si>
  <si>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</si>
  <si>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</si>
  <si>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</si>
  <si>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</si>
  <si>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</si>
  <si>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</si>
  <si>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</si>
  <si>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</si>
  <si>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</si>
  <si>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</si>
  <si>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</si>
  <si>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</si>
  <si>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</si>
  <si>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</si>
  <si>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</si>
  <si>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</si>
  <si>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</si>
  <si>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</si>
  <si>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</si>
  <si>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</si>
  <si>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</si>
  <si>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</si>
  <si>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</si>
  <si>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</si>
  <si>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</si>
  <si>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</si>
  <si>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</si>
  <si>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</si>
  <si>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</si>
  <si>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</si>
  <si>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</si>
  <si>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</si>
  <si>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</si>
  <si>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</si>
  <si>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</si>
  <si>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</si>
  <si>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</si>
  <si>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</si>
  <si>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</si>
  <si>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</si>
  <si>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</si>
  <si>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</si>
  <si>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</si>
  <si>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</si>
  <si>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</si>
  <si>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</si>
  <si>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</si>
  <si>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</si>
  <si>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</si>
  <si>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</si>
  <si>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</si>
  <si>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</si>
  <si>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</si>
  <si>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</si>
  <si>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</si>
  <si>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</si>
  <si>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</si>
  <si>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</si>
  <si>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</si>
  <si>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</si>
  <si>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</si>
  <si>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</si>
  <si>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</si>
  <si>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</si>
  <si>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</si>
  <si>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</si>
  <si>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</si>
  <si>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</si>
  <si>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</si>
  <si>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</si>
  <si>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</si>
  <si>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</si>
  <si>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</si>
  <si>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</si>
  <si>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</si>
  <si>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</si>
  <si>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</si>
  <si>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</si>
  <si>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</si>
  <si>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</si>
  <si>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</si>
  <si>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</si>
  <si>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</si>
  <si>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</si>
  <si>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</si>
  <si>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</si>
  <si>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</si>
  <si>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</si>
  <si>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</si>
  <si>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</si>
  <si>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</si>
  <si>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</si>
  <si>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</si>
  <si>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</si>
  <si>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</si>
  <si>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</si>
  <si>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</si>
  <si>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</si>
  <si>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</si>
  <si>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</si>
  <si>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</si>
  <si>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</si>
  <si>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</si>
  <si>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</si>
  <si>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</si>
  <si>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</si>
  <si>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</si>
  <si>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</si>
  <si>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</si>
  <si>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</si>
  <si>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</si>
  <si>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</si>
  <si>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</si>
  <si>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</si>
  <si>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</si>
  <si>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</si>
  <si>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</si>
  <si>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</si>
  <si>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</si>
  <si>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</si>
  <si>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</si>
  <si>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</si>
  <si>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</si>
  <si>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</si>
  <si>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</si>
  <si>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</si>
  <si>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</si>
  <si>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</si>
  <si>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</si>
  <si>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</si>
  <si>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</si>
  <si>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</si>
  <si>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</si>
  <si>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</si>
  <si>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</si>
  <si>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</si>
  <si>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</si>
  <si>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</si>
  <si>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</si>
  <si>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</si>
  <si>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</si>
  <si>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</si>
  <si>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</si>
  <si>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</si>
  <si>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</si>
  <si>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</si>
  <si>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</si>
  <si>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</si>
  <si>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</si>
  <si>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</si>
  <si>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</si>
  <si>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</si>
  <si>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</si>
  <si>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</si>
  <si>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</si>
  <si>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</si>
  <si>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</si>
  <si>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</si>
  <si>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</si>
  <si>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</si>
  <si>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</si>
  <si>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</si>
  <si>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</si>
  <si>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</si>
  <si>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</si>
  <si>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</si>
  <si>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</si>
  <si>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</si>
  <si>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</si>
  <si>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</si>
  <si>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</si>
  <si>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</si>
  <si>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</si>
  <si>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</si>
  <si>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</si>
  <si>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</si>
  <si>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</si>
  <si>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</si>
  <si>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</si>
  <si>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</si>
  <si>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</si>
  <si>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</si>
  <si>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</si>
  <si>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</si>
  <si>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</si>
  <si>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</si>
  <si>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</si>
  <si>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</si>
  <si>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</si>
  <si>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</si>
  <si>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</si>
  <si>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</si>
  <si>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</si>
  <si>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</si>
  <si>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</si>
  <si>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</si>
  <si>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</si>
  <si>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</si>
  <si>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</si>
  <si>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</si>
  <si>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</si>
  <si>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</si>
  <si>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</si>
  <si>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</si>
  <si>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</si>
  <si>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</si>
  <si>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</si>
  <si>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</si>
  <si>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</si>
  <si>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</si>
  <si>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</si>
  <si>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</si>
  <si>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</si>
  <si>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</si>
  <si>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</si>
  <si>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</si>
  <si>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</si>
  <si>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</si>
  <si>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</si>
  <si>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</si>
  <si>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</si>
  <si>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</si>
  <si>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</si>
  <si>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</si>
  <si>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</si>
  <si>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</si>
  <si>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</si>
  <si>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</si>
  <si>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</si>
  <si>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</si>
  <si>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</si>
  <si>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</si>
  <si>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</si>
  <si>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</si>
  <si>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</si>
  <si>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</si>
  <si>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</si>
  <si>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</si>
  <si>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</si>
  <si>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</si>
  <si>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</si>
  <si>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</si>
  <si>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</si>
  <si>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</si>
  <si>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</si>
  <si>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</si>
  <si>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</si>
  <si>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</si>
  <si>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</si>
  <si>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</si>
  <si>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</si>
  <si>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</si>
  <si>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</si>
  <si>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</si>
  <si>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</si>
  <si>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</si>
  <si>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</si>
  <si>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</si>
  <si>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</si>
  <si>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</si>
  <si>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</si>
  <si>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</si>
  <si>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</si>
  <si>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</si>
  <si>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</si>
  <si>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</si>
  <si>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</si>
  <si>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</si>
  <si>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</si>
  <si>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</si>
  <si>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</si>
  <si>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</si>
  <si>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</si>
  <si>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</si>
  <si>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</si>
  <si>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</si>
  <si>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</si>
  <si>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</si>
  <si>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</si>
  <si>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</si>
  <si>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</si>
  <si>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</si>
  <si>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</si>
  <si>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</si>
  <si>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</si>
  <si>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</si>
  <si>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</si>
  <si>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</si>
  <si>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</si>
  <si>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</si>
  <si>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</si>
  <si>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</si>
  <si>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</si>
  <si>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</si>
  <si>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</si>
  <si>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</si>
  <si>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</si>
  <si>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</si>
  <si>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</si>
  <si>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</si>
  <si>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</si>
  <si>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</si>
  <si>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</si>
  <si>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</si>
  <si>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</si>
  <si>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</si>
  <si>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</si>
  <si>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</si>
  <si>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</si>
  <si>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</si>
  <si>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</si>
  <si>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</si>
  <si>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</si>
  <si>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</si>
  <si>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</si>
  <si>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</si>
  <si>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</si>
  <si>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</si>
  <si>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</si>
  <si>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</si>
  <si>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</si>
  <si>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</si>
  <si>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</si>
  <si>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</si>
  <si>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</si>
  <si>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</si>
  <si>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</si>
  <si>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</si>
  <si>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</si>
  <si>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</si>
  <si>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</si>
  <si>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</si>
  <si>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</si>
  <si>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</si>
  <si>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</si>
  <si>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</si>
  <si>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</si>
  <si>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</si>
  <si>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</si>
  <si>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</si>
  <si>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</si>
  <si>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</si>
  <si>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</si>
  <si>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</si>
  <si>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</si>
  <si>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</si>
  <si>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</si>
  <si>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</si>
  <si>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</si>
  <si>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</si>
  <si>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</si>
  <si>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</si>
  <si>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</si>
  <si>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</si>
  <si>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</si>
  <si>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</si>
  <si>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</si>
  <si>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</si>
  <si>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</si>
  <si>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</si>
  <si>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</si>
  <si>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</si>
  <si>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</si>
  <si>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</si>
  <si>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</si>
  <si>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</si>
  <si>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</si>
  <si>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</si>
  <si>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</si>
  <si>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</si>
  <si>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</si>
  <si>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</si>
  <si>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</si>
  <si>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</si>
  <si>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</si>
  <si>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</si>
  <si>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</si>
  <si>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</si>
  <si>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</si>
  <si>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</si>
  <si>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</si>
  <si>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</si>
  <si>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</si>
  <si>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</si>
  <si>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</si>
  <si>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</si>
  <si>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</si>
  <si>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</si>
  <si>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</si>
  <si>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</si>
  <si>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</si>
  <si>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</si>
  <si>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</si>
  <si>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</si>
  <si>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</si>
  <si>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</si>
  <si>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</si>
  <si>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</si>
  <si>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</si>
  <si>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</si>
  <si>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</si>
  <si>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</si>
  <si>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</si>
  <si>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</si>
  <si>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</si>
  <si>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</si>
  <si>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</si>
  <si>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</si>
  <si>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</si>
  <si>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</si>
  <si>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</si>
  <si>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</si>
  <si>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</si>
  <si>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</si>
  <si>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</si>
  <si>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</si>
  <si>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</si>
  <si>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</si>
  <si>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</si>
  <si>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</si>
  <si>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</si>
  <si>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</si>
  <si>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</si>
  <si>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</si>
  <si>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</si>
  <si>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</si>
  <si>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</si>
  <si>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</si>
  <si>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</si>
  <si>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</si>
  <si>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</si>
  <si>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</si>
  <si>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</si>
  <si>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</si>
  <si>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</si>
  <si>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</si>
  <si>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</si>
  <si>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</si>
  <si>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</si>
  <si>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</si>
  <si>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</si>
  <si>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</si>
  <si>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</si>
  <si>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</si>
  <si>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</si>
  <si>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</si>
  <si>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</si>
  <si>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</si>
  <si>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</si>
  <si>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</si>
  <si>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</si>
  <si>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</si>
  <si>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</si>
  <si>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</si>
  <si>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</si>
  <si>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</si>
  <si>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</si>
  <si>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</si>
  <si>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</si>
  <si>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</si>
  <si>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</si>
  <si>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</si>
  <si>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</si>
  <si>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</si>
  <si>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</si>
  <si>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</si>
  <si>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</si>
  <si>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</si>
  <si>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</si>
  <si>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</si>
  <si>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</si>
  <si>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</si>
  <si>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</si>
  <si>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</si>
  <si>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</si>
  <si>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</si>
  <si>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</si>
  <si>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</si>
  <si>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</si>
  <si>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</si>
  <si>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</si>
  <si>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</si>
  <si>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</si>
  <si>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</si>
  <si>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</si>
  <si>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</si>
  <si>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</si>
  <si>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</si>
  <si>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</si>
  <si>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</si>
  <si>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</si>
  <si>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</si>
  <si>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</si>
  <si>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</si>
  <si>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</si>
  <si>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</si>
  <si>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</si>
  <si>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</si>
  <si>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</si>
  <si>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</si>
  <si>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</si>
  <si>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</si>
  <si>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</si>
  <si>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</si>
  <si>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</si>
  <si>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</si>
  <si>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</si>
  <si>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</si>
  <si>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</si>
  <si>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</si>
  <si>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</si>
  <si>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</si>
  <si>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</si>
  <si>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</si>
  <si>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</si>
  <si>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</si>
  <si>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</si>
  <si>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</si>
  <si>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</si>
  <si>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</si>
  <si>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</si>
  <si>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</si>
  <si>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</si>
  <si>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</si>
  <si>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</si>
  <si>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</si>
  <si>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</si>
  <si>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</si>
  <si>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</si>
  <si>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</si>
  <si>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</si>
  <si>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</si>
  <si>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</si>
  <si>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</si>
  <si>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</si>
  <si>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</si>
  <si>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</si>
  <si>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</si>
  <si>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</si>
  <si>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</si>
  <si>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</si>
  <si>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</si>
  <si>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</si>
  <si>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</si>
  <si>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</si>
  <si>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</si>
  <si>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</si>
  <si>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</si>
  <si>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</si>
  <si>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</si>
  <si>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</si>
  <si>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</si>
  <si>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</si>
  <si>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</si>
  <si>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</si>
  <si>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</si>
  <si>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</si>
  <si>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</si>
  <si>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</si>
  <si>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</si>
  <si>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</si>
  <si>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</si>
  <si>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</si>
  <si>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</si>
  <si>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</si>
  <si>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</si>
  <si>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</si>
  <si>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</si>
  <si>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</si>
  <si>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</si>
  <si>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</si>
  <si>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</si>
  <si>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</si>
  <si>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</si>
  <si>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</si>
  <si>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</si>
  <si>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</si>
  <si>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</si>
  <si>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</si>
  <si>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</si>
  <si>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</si>
  <si>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</si>
  <si>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</si>
  <si>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</si>
  <si>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</si>
  <si>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</si>
  <si>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</si>
  <si>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</si>
  <si>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</si>
  <si>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</si>
  <si>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</si>
  <si>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</si>
  <si>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</si>
  <si>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</si>
  <si>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</si>
  <si>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</si>
  <si>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</si>
  <si>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</si>
  <si>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</si>
  <si>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</si>
  <si>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</si>
  <si>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</si>
  <si>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</si>
  <si>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</si>
  <si>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</si>
  <si>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</si>
  <si>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</si>
  <si>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</si>
  <si>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</si>
  <si>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</si>
  <si>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</si>
  <si>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</si>
  <si>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</si>
  <si>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</si>
  <si>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</si>
  <si>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</si>
  <si>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</si>
  <si>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</si>
  <si>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</si>
  <si>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</si>
  <si>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</si>
  <si>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</si>
  <si>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</si>
  <si>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</si>
  <si>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</si>
  <si>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</si>
  <si>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</si>
  <si>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</si>
  <si>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</si>
  <si>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</si>
  <si>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</si>
  <si>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</si>
  <si>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</si>
  <si>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</si>
  <si>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</si>
  <si>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</si>
  <si>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</si>
  <si>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</si>
  <si>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</si>
  <si>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</si>
  <si>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</si>
  <si>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</si>
  <si>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</si>
  <si>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</si>
  <si>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</si>
  <si>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</si>
  <si>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</si>
  <si>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</si>
  <si>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</si>
  <si>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</si>
  <si>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</si>
  <si>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</si>
  <si>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</si>
  <si>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</si>
  <si>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</si>
  <si>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</si>
  <si>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</si>
  <si>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</si>
  <si>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</si>
  <si>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</si>
  <si>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</si>
  <si>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</si>
  <si>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</si>
  <si>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</si>
  <si>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</si>
  <si>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</si>
  <si>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</si>
  <si>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</si>
  <si>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</si>
  <si>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</si>
  <si>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</si>
  <si>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</si>
  <si>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</si>
  <si>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</si>
  <si>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</si>
  <si>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</si>
  <si>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</si>
  <si>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</si>
  <si>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</si>
  <si>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</si>
  <si>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</si>
  <si>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</si>
  <si>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</si>
  <si>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</si>
  <si>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</si>
  <si>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</si>
  <si>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</si>
  <si>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</si>
  <si>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</si>
  <si>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</si>
  <si>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</si>
  <si>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</si>
  <si>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</si>
  <si>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</si>
  <si>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</si>
  <si>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</si>
  <si>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</si>
  <si>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</si>
  <si>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</si>
  <si>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</si>
  <si>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</si>
  <si>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</si>
  <si>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</si>
  <si>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</si>
  <si>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</si>
  <si>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</si>
  <si>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</si>
  <si>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</si>
  <si>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</si>
  <si>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</si>
  <si>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</si>
  <si>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</si>
  <si>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</si>
  <si>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</si>
  <si>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</si>
  <si>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</si>
  <si>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</si>
  <si>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</si>
  <si>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</si>
  <si>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</si>
  <si>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</si>
  <si>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</si>
  <si>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</si>
  <si>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</si>
  <si>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</si>
  <si>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</si>
  <si>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</si>
  <si>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</si>
  <si>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</si>
  <si>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</si>
  <si>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</si>
  <si>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</si>
  <si>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</si>
  <si>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</si>
  <si>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</si>
  <si>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</si>
  <si>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</si>
  <si>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</si>
  <si>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</si>
  <si>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</si>
  <si>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</si>
  <si>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</si>
  <si>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</si>
  <si>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</si>
  <si>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</si>
  <si>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</si>
  <si>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</si>
  <si>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</si>
  <si>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</si>
  <si>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</si>
  <si>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</si>
  <si>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</si>
  <si>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</si>
  <si>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</si>
  <si>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</si>
  <si>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</si>
  <si>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</si>
  <si>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</si>
  <si>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</si>
  <si>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</si>
  <si>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</si>
  <si>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</si>
  <si>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</si>
  <si>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</si>
  <si>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</si>
  <si>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</si>
  <si>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</si>
  <si>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</si>
  <si>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</si>
  <si>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</si>
  <si>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</si>
  <si>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</si>
  <si>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</si>
  <si>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</si>
  <si>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</si>
  <si>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</si>
  <si>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</si>
  <si>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</si>
  <si>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</si>
  <si>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</si>
  <si>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</si>
  <si>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</si>
  <si>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</si>
  <si>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</si>
  <si>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</si>
  <si>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</si>
  <si>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</si>
  <si>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</si>
  <si>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</si>
  <si>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</si>
  <si>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</si>
  <si>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</si>
  <si>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</si>
  <si>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</si>
  <si>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</si>
  <si>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</si>
  <si>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</si>
  <si>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</si>
  <si>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</si>
  <si>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</si>
  <si>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</si>
  <si>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</si>
  <si>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</si>
  <si>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</si>
  <si>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</si>
  <si>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</si>
  <si>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</si>
  <si>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</si>
  <si>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</si>
  <si>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</si>
  <si>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</si>
  <si>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</si>
  <si>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</si>
  <si>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</si>
  <si>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</si>
  <si>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</si>
  <si>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</si>
  <si>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</si>
  <si>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</si>
  <si>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</si>
  <si>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</si>
  <si>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</si>
  <si>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</si>
  <si>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</si>
  <si>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</si>
  <si>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</si>
  <si>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</si>
  <si>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</si>
  <si>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</si>
  <si>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</si>
  <si>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</si>
  <si>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</si>
  <si>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</si>
  <si>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</si>
  <si>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</si>
  <si>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</si>
  <si>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</si>
  <si>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</si>
  <si>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</si>
  <si>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</si>
  <si>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</si>
  <si>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</si>
  <si>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</si>
  <si>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</si>
  <si>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</si>
  <si>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</si>
  <si>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</si>
  <si>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</si>
  <si>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</si>
  <si>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</si>
  <si>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</si>
  <si>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</si>
  <si>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</si>
  <si>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</si>
  <si>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</si>
  <si>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</si>
  <si>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</si>
  <si>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</si>
  <si>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</si>
  <si>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</si>
  <si>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</si>
  <si>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</si>
  <si>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</si>
  <si>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</si>
  <si>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</si>
  <si>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</si>
  <si>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</si>
  <si>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</si>
  <si>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</si>
  <si>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</si>
  <si>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</si>
  <si>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</si>
  <si>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</si>
  <si>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</si>
  <si>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</si>
  <si>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</si>
  <si>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</si>
  <si>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</si>
  <si>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</si>
  <si>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</si>
  <si>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</si>
  <si>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</si>
  <si>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</si>
  <si>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</si>
  <si>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</si>
  <si>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</si>
  <si>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</si>
  <si>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</si>
  <si>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</si>
  <si>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</si>
  <si>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</si>
  <si>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</si>
  <si>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</si>
  <si>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</si>
  <si>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</si>
  <si>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</si>
  <si>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</si>
  <si>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</si>
  <si>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</si>
  <si>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</si>
  <si>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</si>
  <si>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</si>
  <si>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</si>
  <si>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</si>
  <si>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</si>
  <si>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</si>
  <si>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</si>
  <si>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</si>
  <si>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</si>
  <si>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</si>
  <si>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</si>
  <si>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</si>
  <si>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</si>
  <si>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</si>
  <si>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</si>
  <si>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</si>
  <si>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</si>
  <si>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</si>
  <si>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</si>
  <si>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</si>
  <si>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</si>
  <si>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</si>
  <si>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</si>
  <si>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</si>
  <si>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</si>
  <si>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</si>
  <si>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</si>
  <si>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</si>
  <si>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</si>
  <si>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</si>
  <si>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</si>
  <si>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</si>
  <si>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</si>
  <si>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</si>
  <si>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</si>
  <si>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</si>
  <si>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</si>
  <si>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</si>
  <si>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</si>
  <si>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</si>
  <si>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</si>
  <si>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</si>
  <si>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</si>
  <si>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</si>
  <si>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</si>
  <si>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</si>
  <si>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</si>
  <si>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</si>
  <si>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</si>
  <si>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</si>
  <si>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</si>
  <si>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</si>
  <si>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</si>
  <si>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</si>
  <si>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</si>
  <si>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</si>
  <si>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</si>
  <si>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</si>
  <si>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</si>
  <si>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</si>
  <si>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</si>
  <si>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</si>
  <si>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</si>
  <si>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</si>
  <si>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</si>
  <si>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</si>
  <si>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</si>
  <si>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</si>
  <si>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</si>
  <si>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</si>
  <si>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</si>
  <si>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</si>
  <si>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</si>
  <si>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</si>
  <si>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</si>
  <si>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</si>
  <si>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</si>
  <si>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</si>
  <si>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</si>
  <si>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</si>
  <si>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</si>
  <si>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</si>
  <si>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</si>
  <si>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</si>
  <si>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</si>
  <si>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</si>
  <si>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</si>
  <si>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</si>
  <si>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</si>
  <si>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</si>
  <si>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</si>
  <si>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</si>
  <si>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</si>
  <si>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</si>
  <si>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</si>
  <si>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</si>
  <si>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</si>
  <si>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</si>
  <si>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</si>
  <si>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</si>
  <si>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</si>
  <si>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</si>
  <si>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</si>
  <si>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</si>
  <si>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</si>
  <si>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</si>
  <si>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</si>
  <si>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</si>
  <si>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</si>
  <si>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</si>
  <si>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</si>
  <si>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</si>
  <si>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</si>
  <si>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</si>
  <si>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</si>
  <si>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</si>
  <si>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</si>
  <si>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</si>
  <si>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</si>
  <si>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</si>
  <si>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</si>
  <si>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</si>
  <si>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</si>
  <si>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</si>
  <si>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</si>
  <si>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</si>
  <si>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</si>
  <si>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</si>
  <si>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</si>
  <si>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</si>
  <si>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</si>
  <si>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</si>
  <si>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</si>
  <si>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</si>
  <si>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</si>
  <si>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</si>
  <si>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</si>
  <si>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</si>
  <si>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</si>
  <si>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</si>
  <si>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</si>
  <si>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</si>
  <si>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</si>
  <si>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</si>
  <si>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</si>
  <si>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</si>
  <si>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</si>
  <si>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</si>
  <si>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</si>
  <si>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</si>
  <si>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</si>
  <si>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</si>
  <si>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</si>
  <si>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</si>
  <si>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</si>
  <si>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</si>
  <si>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</si>
  <si>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</si>
  <si>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</si>
  <si>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</si>
  <si>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</si>
  <si>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</si>
  <si>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</si>
  <si>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</si>
  <si>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</si>
  <si>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</si>
  <si>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</si>
  <si>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</si>
  <si>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</si>
  <si>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</si>
  <si>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</si>
  <si>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</si>
  <si>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</si>
  <si>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</si>
  <si>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</si>
  <si>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</si>
  <si>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</si>
  <si>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</si>
  <si>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</si>
  <si>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</si>
  <si>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</si>
  <si>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</si>
  <si>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</si>
  <si>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</si>
  <si>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</si>
  <si>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</si>
  <si>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</si>
  <si>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</si>
  <si>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</si>
  <si>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</si>
  <si>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</si>
  <si>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</si>
  <si>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</si>
  <si>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</si>
  <si>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</si>
  <si>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</si>
  <si>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</si>
  <si>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</si>
  <si>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</si>
  <si>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</si>
  <si>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</si>
  <si>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</si>
  <si>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</si>
  <si>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</si>
  <si>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</si>
  <si>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</si>
  <si>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</si>
  <si>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</si>
  <si>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</si>
  <si>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</si>
  <si>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</si>
  <si>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</si>
  <si>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</si>
  <si>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</si>
  <si>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</si>
  <si>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</si>
  <si>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</si>
  <si>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</si>
  <si>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</si>
  <si>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</si>
  <si>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</si>
  <si>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</si>
  <si>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</si>
  <si>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</si>
  <si>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</si>
  <si>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</si>
  <si>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</si>
  <si>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</si>
  <si>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</si>
  <si>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</si>
  <si>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</si>
  <si>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</si>
  <si>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</si>
  <si>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</si>
  <si>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</si>
  <si>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</si>
  <si>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</si>
  <si>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</si>
  <si>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</si>
  <si>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</si>
  <si>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</si>
  <si>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</si>
  <si>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</si>
  <si>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</si>
  <si>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</si>
  <si>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</si>
  <si>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</si>
  <si>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</si>
  <si>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</si>
  <si>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</si>
  <si>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</si>
  <si>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</si>
  <si>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</si>
  <si>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</si>
  <si>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</si>
  <si>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</si>
  <si>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</si>
  <si>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</si>
  <si>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</si>
  <si>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</si>
  <si>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</si>
  <si>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</si>
  <si>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</si>
  <si>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</si>
  <si>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</si>
  <si>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</si>
  <si>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</si>
  <si>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</si>
  <si>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</si>
  <si>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</si>
  <si>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</si>
  <si>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</si>
  <si>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</si>
  <si>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</si>
  <si>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</si>
  <si>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</si>
  <si>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</si>
  <si>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</si>
  <si>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</si>
  <si>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</si>
  <si>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</si>
  <si>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</si>
  <si>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</si>
  <si>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</si>
  <si>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</si>
  <si>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</si>
  <si>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</si>
  <si>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</si>
  <si>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</si>
  <si>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</si>
  <si>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</si>
  <si>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</si>
  <si>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</si>
  <si>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</si>
  <si>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</si>
  <si>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</si>
  <si>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</si>
  <si>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</si>
  <si>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</si>
  <si>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</si>
  <si>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</si>
  <si>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</si>
  <si>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</si>
  <si>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</si>
  <si>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</si>
  <si>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</si>
  <si>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</si>
  <si>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</si>
  <si>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</si>
  <si>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</si>
  <si>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</si>
  <si>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</si>
  <si>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</si>
  <si>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</si>
  <si>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</si>
  <si>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</si>
  <si>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</si>
  <si>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</si>
  <si>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</si>
  <si>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</si>
  <si>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</si>
  <si>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</si>
  <si>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</si>
  <si>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</si>
  <si>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</si>
  <si>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</si>
  <si>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</si>
  <si>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</si>
  <si>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</si>
  <si>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</si>
  <si>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</si>
  <si>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</si>
  <si>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</si>
  <si>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</si>
  <si>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</si>
  <si>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</si>
  <si>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</si>
  <si>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</si>
  <si>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</si>
  <si>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</si>
  <si>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</si>
  <si>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</si>
  <si>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</si>
  <si>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</si>
  <si>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</si>
  <si>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</si>
  <si>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</si>
  <si>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</si>
  <si>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</si>
  <si>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</si>
  <si>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</si>
  <si>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</si>
  <si>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</si>
  <si>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</si>
  <si>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</si>
  <si>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</si>
  <si>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</si>
  <si>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</si>
  <si>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</si>
  <si>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</si>
  <si>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</si>
  <si>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</si>
  <si>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</si>
  <si>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</si>
  <si>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</si>
  <si>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</si>
  <si>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</si>
  <si>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</si>
  <si>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</si>
  <si>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</si>
  <si>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</si>
  <si>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</si>
  <si>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</si>
  <si>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</si>
  <si>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</si>
  <si>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</si>
  <si>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</si>
  <si>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</si>
  <si>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</si>
  <si>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</si>
  <si>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</si>
  <si>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</si>
  <si>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</si>
  <si>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</si>
  <si>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</si>
  <si>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</si>
  <si>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</si>
  <si>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</si>
  <si>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</si>
  <si>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</si>
  <si>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</si>
  <si>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</si>
  <si>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</si>
  <si>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</si>
  <si>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</si>
  <si>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</si>
  <si>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</si>
  <si>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</si>
  <si>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</si>
  <si>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</si>
  <si>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</si>
  <si>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</si>
  <si>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</si>
  <si>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</si>
  <si>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</si>
  <si>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</si>
  <si>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</si>
  <si>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</si>
  <si>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</si>
  <si>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</si>
  <si>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</si>
  <si>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</si>
  <si>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</si>
  <si>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</si>
  <si>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</si>
  <si>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</si>
  <si>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</si>
  <si>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</si>
  <si>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</si>
  <si>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</si>
  <si>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</si>
  <si>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</si>
  <si>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</si>
  <si>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</si>
  <si>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</si>
  <si>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</si>
  <si>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</si>
  <si>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</si>
  <si>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</si>
  <si>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</si>
  <si>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</si>
  <si>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</si>
  <si>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</si>
  <si>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</si>
  <si>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</si>
  <si>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</si>
  <si>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</si>
  <si>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</si>
  <si>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</si>
  <si>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</si>
  <si>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</si>
  <si>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</si>
  <si>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</si>
  <si>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</si>
  <si>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</si>
  <si>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</si>
  <si>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</si>
  <si>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</si>
  <si>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</si>
  <si>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</si>
  <si>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</si>
  <si>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</si>
  <si>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</si>
  <si>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</si>
  <si>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</si>
  <si>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</si>
  <si>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</si>
  <si>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</si>
  <si>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</si>
  <si>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</si>
  <si>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</si>
  <si>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</si>
  <si>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</si>
  <si>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</si>
  <si>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</si>
  <si>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</si>
  <si>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</si>
  <si>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</si>
  <si>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</si>
  <si>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</si>
  <si>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</si>
  <si>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</si>
  <si>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</si>
  <si>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</si>
  <si>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</si>
  <si>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</si>
  <si>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</si>
  <si>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</si>
  <si>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</si>
  <si>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</si>
  <si>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</si>
  <si>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</si>
  <si>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</si>
  <si>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</si>
  <si>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</si>
  <si>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</si>
  <si>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</si>
  <si>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</si>
  <si>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</si>
  <si>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</si>
  <si>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</si>
  <si>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</si>
  <si>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</si>
  <si>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</si>
  <si>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</si>
  <si>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</si>
  <si>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</si>
  <si>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</si>
  <si>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</si>
  <si>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</si>
  <si>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</si>
  <si>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</si>
  <si>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</si>
  <si>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</si>
  <si>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</si>
  <si>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</si>
  <si>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</si>
  <si>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</si>
  <si>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</si>
  <si>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</si>
  <si>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</si>
  <si>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</si>
  <si>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</si>
  <si>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</si>
  <si>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</si>
  <si>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</si>
  <si>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</si>
  <si>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</si>
  <si>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</si>
  <si>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</si>
  <si>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</si>
  <si>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</si>
  <si>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</si>
  <si>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</si>
  <si>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</si>
  <si>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</si>
  <si>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</si>
  <si>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</si>
  <si>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</si>
  <si>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</si>
  <si>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</si>
  <si>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</si>
  <si>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</si>
  <si>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</si>
  <si>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</si>
  <si>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</si>
  <si>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</si>
  <si>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</si>
  <si>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</si>
  <si>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</si>
  <si>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</si>
  <si>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</si>
  <si>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</si>
  <si>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</si>
  <si>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</si>
  <si>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</si>
  <si>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</si>
  <si>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</si>
  <si>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</si>
  <si>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</si>
  <si>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</si>
  <si>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</si>
  <si>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</si>
  <si>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</si>
  <si>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</si>
  <si>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</si>
  <si>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</si>
  <si>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</si>
  <si>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</si>
  <si>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</si>
  <si>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</si>
  <si>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</si>
  <si>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</si>
  <si>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</si>
  <si>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</si>
  <si>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</si>
  <si>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</si>
  <si>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</si>
  <si>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</si>
  <si>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</si>
  <si>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</si>
  <si>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</si>
  <si>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</si>
  <si>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</si>
  <si>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</si>
  <si>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</si>
  <si>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</si>
  <si>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</si>
  <si>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</si>
  <si>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</si>
  <si>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</si>
  <si>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</si>
  <si>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</si>
  <si>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</si>
  <si>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</si>
  <si>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</si>
  <si>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</si>
  <si>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</si>
  <si>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</si>
  <si>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</si>
  <si>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</si>
  <si>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</si>
  <si>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</si>
  <si>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</si>
  <si>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</si>
  <si>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</si>
  <si>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</si>
  <si>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</si>
  <si>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</si>
  <si>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</si>
  <si>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</si>
  <si>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</si>
  <si>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</si>
  <si>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</si>
  <si>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</si>
  <si>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</si>
  <si>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</si>
  <si>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</si>
  <si>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</si>
  <si>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</si>
  <si>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</si>
  <si>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</si>
  <si>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</si>
  <si>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</si>
  <si>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</si>
  <si>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</si>
  <si>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</si>
  <si>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</si>
  <si>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</si>
  <si>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</si>
  <si>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</si>
  <si>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</si>
  <si>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</si>
  <si>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</si>
  <si>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</si>
  <si>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</si>
  <si>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</si>
  <si>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</si>
  <si>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</si>
  <si>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</si>
  <si>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</si>
  <si>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</si>
  <si>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</si>
  <si>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</si>
  <si>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</si>
  <si>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</si>
  <si>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</si>
  <si>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</si>
  <si>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</si>
  <si>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</si>
  <si>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</si>
  <si>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</si>
  <si>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</si>
  <si>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</si>
  <si>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</si>
  <si>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</si>
  <si>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</si>
  <si>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</si>
  <si>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</si>
  <si>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</si>
  <si>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</si>
  <si>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</si>
  <si>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</si>
  <si>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</si>
  <si>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</si>
  <si>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</si>
  <si>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</si>
  <si>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</si>
  <si>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</si>
  <si>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</si>
  <si>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</si>
  <si>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</si>
  <si>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</si>
  <si>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</si>
  <si>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</si>
  <si>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</si>
  <si>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</si>
  <si>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</si>
  <si>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</si>
  <si>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</si>
  <si>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</si>
  <si>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</si>
  <si>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</si>
  <si>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</si>
  <si>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</si>
  <si>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</si>
  <si>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</si>
  <si>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</si>
  <si>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</si>
  <si>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</si>
  <si>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</si>
  <si>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</si>
  <si>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</si>
  <si>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</si>
  <si>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</si>
  <si>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</si>
  <si>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</si>
  <si>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</si>
  <si>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</si>
  <si>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</si>
  <si>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</si>
  <si>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</si>
  <si>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</si>
  <si>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</si>
  <si>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</si>
  <si>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</si>
  <si>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</si>
  <si>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</si>
  <si>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</si>
  <si>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</si>
  <si>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</si>
  <si>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</si>
  <si>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</si>
  <si>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</si>
  <si>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</si>
  <si>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</si>
  <si>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</si>
  <si>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</si>
  <si>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</si>
  <si>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</si>
  <si>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</si>
  <si>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</si>
  <si>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</si>
  <si>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</si>
  <si>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</si>
  <si>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</si>
  <si>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</si>
  <si>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</si>
  <si>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</si>
  <si>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</si>
  <si>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</si>
  <si>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</si>
  <si>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</si>
  <si>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</si>
  <si>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</si>
  <si>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</si>
  <si>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</si>
  <si>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</si>
  <si>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</si>
  <si>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</si>
  <si>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</si>
  <si>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</si>
  <si>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</si>
  <si>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</si>
  <si>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</si>
  <si>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</si>
  <si>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</si>
  <si>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</si>
  <si>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</si>
  <si>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</si>
  <si>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</si>
  <si>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</si>
  <si>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</si>
  <si>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</si>
  <si>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</si>
  <si>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</si>
  <si>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</si>
  <si>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</si>
  <si>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</si>
  <si>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</si>
  <si>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</si>
  <si>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</si>
  <si>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</si>
  <si>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</si>
  <si>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</si>
  <si>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</si>
  <si>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</si>
  <si>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</si>
  <si>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</si>
  <si>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</si>
  <si>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</si>
  <si>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</si>
  <si>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</si>
  <si>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</si>
  <si>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</si>
  <si>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</si>
  <si>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</si>
  <si>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</si>
  <si>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</si>
  <si>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</si>
  <si>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</si>
  <si>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</si>
  <si>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</si>
  <si>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</si>
  <si>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</si>
  <si>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</si>
  <si>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</si>
  <si>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</si>
  <si>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</si>
  <si>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</si>
  <si>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</si>
  <si>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</si>
  <si>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</si>
  <si>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</si>
  <si>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</si>
  <si>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</si>
  <si>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</si>
  <si>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</si>
  <si>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</si>
  <si>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</si>
  <si>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</si>
  <si>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</si>
  <si>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</si>
  <si>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</si>
  <si>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</si>
  <si>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</si>
  <si>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</si>
  <si>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</si>
  <si>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</si>
  <si>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</si>
  <si>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</si>
  <si>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</si>
  <si>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</si>
  <si>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</si>
  <si>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</si>
  <si>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</si>
  <si>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</si>
  <si>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</si>
  <si>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</si>
  <si>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</si>
  <si>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</si>
  <si>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</si>
  <si>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</si>
  <si>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</si>
  <si>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</si>
  <si>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</si>
  <si>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</si>
  <si>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</si>
  <si>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</si>
  <si>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</si>
  <si>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</si>
  <si>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</si>
  <si>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</si>
  <si>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</si>
  <si>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</si>
  <si>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</si>
  <si>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</si>
  <si>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</si>
  <si>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</si>
  <si>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</si>
  <si>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</si>
  <si>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</si>
  <si>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</si>
  <si>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</si>
  <si>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</si>
  <si>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</si>
  <si>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</si>
  <si>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</si>
  <si>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</si>
  <si>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</si>
  <si>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</si>
  <si>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</si>
  <si>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</si>
  <si>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</si>
  <si>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</si>
  <si>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</si>
  <si>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</si>
  <si>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</si>
  <si>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</si>
  <si>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</si>
  <si>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</si>
  <si>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</si>
  <si>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</si>
  <si>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</si>
  <si>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</si>
  <si>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</si>
  <si>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</si>
  <si>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</si>
  <si>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</si>
  <si>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</si>
  <si>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</si>
  <si>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</si>
  <si>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</si>
  <si>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</si>
  <si>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</si>
  <si>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</si>
  <si>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</si>
  <si>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</si>
  <si>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</si>
  <si>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</si>
  <si>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</si>
  <si>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</si>
  <si>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</si>
  <si>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</si>
  <si>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</si>
  <si>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</si>
  <si>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</si>
  <si>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</si>
  <si>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</si>
  <si>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</si>
  <si>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</si>
  <si>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</si>
  <si>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</si>
  <si>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</si>
  <si>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</si>
  <si>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</si>
  <si>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</si>
  <si>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</si>
  <si>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</si>
  <si>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</si>
  <si>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</si>
  <si>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</si>
  <si>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</si>
  <si>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</si>
  <si>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</si>
  <si>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</si>
  <si>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</si>
  <si>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</si>
  <si>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</si>
  <si>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</si>
  <si>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</si>
  <si>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</si>
  <si>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</si>
  <si>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</si>
  <si>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</si>
  <si>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</si>
  <si>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</si>
  <si>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</si>
  <si>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</si>
  <si>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</si>
  <si>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</si>
  <si>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</si>
  <si>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</si>
  <si>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</si>
  <si>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</si>
  <si>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</si>
  <si>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</si>
  <si>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</si>
  <si>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</si>
  <si>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</si>
  <si>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</si>
  <si>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</si>
  <si>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</si>
  <si>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</si>
  <si>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</si>
  <si>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</si>
  <si>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</si>
  <si>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</si>
  <si>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</si>
  <si>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</si>
  <si>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</si>
  <si>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</si>
  <si>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</si>
  <si>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</si>
  <si>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</si>
  <si>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</si>
  <si>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</si>
  <si>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</si>
  <si>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</si>
  <si>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</si>
  <si>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</si>
  <si>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</si>
  <si>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</si>
  <si>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</si>
  <si>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</si>
  <si>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</si>
  <si>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</si>
  <si>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</si>
  <si>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</si>
  <si>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</si>
  <si>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</si>
  <si>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</si>
  <si>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</si>
  <si>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</si>
  <si>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</si>
  <si>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</si>
  <si>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</si>
  <si>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</si>
  <si>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</si>
  <si>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</si>
  <si>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</si>
  <si>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</si>
  <si>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</si>
  <si>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</si>
  <si>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</si>
  <si>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</si>
  <si>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</si>
  <si>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</si>
  <si>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</si>
  <si>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</si>
  <si>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</si>
  <si>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</si>
  <si>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</si>
  <si>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</si>
  <si>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</si>
  <si>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</si>
  <si>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</si>
  <si>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</si>
  <si>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</si>
  <si>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</si>
  <si>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</si>
  <si>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</si>
  <si>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</si>
  <si>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</si>
  <si>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</si>
  <si>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</si>
  <si>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</si>
  <si>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</si>
  <si>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</si>
  <si>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</si>
  <si>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</si>
  <si>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</si>
  <si>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</si>
  <si>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</si>
  <si>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</si>
  <si>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</si>
  <si>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</si>
  <si>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</si>
  <si>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</si>
  <si>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</si>
  <si>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</si>
  <si>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</si>
  <si>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</si>
  <si>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</si>
  <si>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</si>
  <si>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</si>
  <si>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</si>
  <si>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</si>
  <si>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</si>
  <si>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</si>
  <si>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</si>
  <si>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</si>
  <si>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</si>
  <si>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</si>
  <si>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</si>
  <si>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</si>
  <si>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</si>
  <si>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</si>
  <si>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</si>
  <si>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</si>
  <si>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</si>
  <si>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</si>
  <si>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</si>
  <si>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</si>
  <si>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</si>
  <si>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</si>
  <si>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</si>
  <si>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</si>
  <si>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</si>
  <si>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</si>
  <si>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</si>
  <si>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</si>
  <si>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</si>
  <si>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</si>
  <si>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</si>
  <si>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</si>
  <si>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</si>
  <si>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</si>
  <si>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</si>
  <si>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</si>
  <si>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</si>
  <si>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</si>
  <si>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</si>
  <si>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</si>
  <si>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</si>
  <si>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</si>
  <si>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</si>
  <si>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</si>
  <si>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</si>
  <si>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</si>
  <si>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</si>
  <si>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</si>
  <si>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</si>
  <si>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</si>
  <si>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</si>
  <si>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</si>
  <si>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</si>
  <si>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</si>
  <si>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</si>
  <si>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</si>
  <si>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</si>
  <si>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</si>
  <si>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</si>
  <si>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</si>
  <si>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</si>
  <si>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</si>
  <si>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</si>
  <si>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</si>
  <si>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</si>
  <si>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</si>
  <si>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</si>
  <si>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</si>
  <si>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</si>
  <si>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</si>
  <si>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</si>
  <si>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</si>
  <si>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</si>
  <si>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</si>
  <si>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</si>
  <si>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</si>
  <si>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</si>
  <si>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</si>
  <si>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</si>
  <si>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</si>
  <si>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</si>
  <si>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</si>
  <si>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</si>
  <si>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</si>
  <si>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</si>
  <si>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</si>
  <si>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</si>
  <si>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</si>
  <si>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</si>
  <si>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</si>
  <si>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</si>
  <si>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</si>
  <si>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</si>
  <si>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</si>
  <si>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</si>
  <si>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</si>
  <si>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</si>
  <si>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</si>
  <si>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</si>
  <si>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</si>
  <si>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</si>
  <si>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</si>
  <si>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</si>
  <si>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</si>
  <si>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</si>
  <si>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</si>
  <si>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</si>
  <si>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</si>
  <si>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</si>
  <si>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</si>
  <si>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</si>
  <si>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</si>
  <si>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</si>
  <si>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</si>
  <si>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</si>
  <si>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</si>
  <si>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</si>
  <si>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</si>
  <si>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</si>
  <si>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</si>
  <si>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</si>
  <si>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</si>
  <si>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</si>
  <si>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</si>
  <si>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</si>
  <si>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</si>
  <si>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</si>
  <si>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</si>
  <si>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</si>
  <si>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</si>
  <si>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</si>
  <si>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</si>
  <si>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</si>
  <si>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</si>
  <si>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</si>
  <si>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</si>
  <si>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</si>
  <si>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</si>
  <si>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</si>
  <si>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</si>
  <si>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</si>
  <si>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</si>
  <si>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</si>
  <si>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</si>
  <si>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</si>
  <si>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</si>
  <si>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</si>
  <si>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</si>
  <si>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</si>
  <si>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</si>
  <si>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</si>
  <si>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</si>
  <si>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</si>
  <si>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</si>
  <si>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</si>
  <si>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</si>
  <si>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</si>
  <si>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</si>
  <si>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</si>
  <si>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</si>
  <si>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</si>
  <si>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</si>
  <si>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</si>
  <si>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</si>
  <si>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</si>
  <si>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</si>
  <si>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</si>
  <si>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</si>
  <si>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</si>
  <si>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</si>
  <si>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</si>
  <si>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</si>
  <si>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</si>
  <si>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</si>
  <si>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</si>
  <si>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</si>
  <si>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</si>
  <si>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</si>
  <si>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</si>
  <si>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</si>
  <si>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</si>
  <si>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</si>
  <si>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</si>
  <si>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</si>
  <si>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</si>
  <si>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</si>
  <si>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</si>
  <si>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</si>
  <si>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</si>
  <si>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</si>
  <si>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</si>
  <si>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</si>
  <si>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</si>
  <si>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</si>
  <si>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</si>
  <si>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</si>
  <si>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</si>
  <si>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</si>
  <si>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</si>
  <si>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</si>
  <si>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</si>
  <si>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</si>
  <si>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</si>
  <si>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</si>
  <si>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</si>
  <si>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</si>
  <si>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</si>
  <si>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</si>
  <si>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</si>
  <si>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</si>
  <si>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</si>
  <si>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</si>
  <si>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</si>
  <si>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</si>
  <si>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</si>
  <si>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</si>
  <si>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</si>
  <si>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</si>
  <si>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</si>
  <si>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</si>
  <si>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</si>
  <si>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</si>
  <si>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</si>
  <si>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</si>
  <si>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</si>
  <si>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</si>
  <si>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</si>
  <si>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</si>
  <si>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</si>
  <si>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</si>
  <si>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</si>
  <si>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</si>
  <si>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</si>
  <si>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</si>
  <si>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</si>
  <si>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</si>
  <si>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</si>
  <si>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</si>
  <si>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</si>
  <si>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</si>
  <si>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</si>
  <si>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</si>
  <si>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</si>
  <si>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</si>
  <si>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</si>
  <si>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</si>
  <si>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</si>
  <si>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</si>
  <si>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</si>
  <si>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</si>
  <si>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</si>
  <si>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</si>
  <si>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</si>
  <si>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</si>
  <si>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</si>
  <si>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</si>
  <si>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</si>
  <si>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</si>
  <si>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</si>
  <si>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</si>
  <si>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</si>
  <si>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</si>
  <si>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</si>
  <si>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</si>
  <si>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</si>
  <si>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</si>
  <si>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</si>
  <si>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</si>
  <si>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</si>
  <si>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</si>
  <si>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</si>
  <si>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</si>
  <si>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</si>
  <si>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</si>
  <si>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</si>
  <si>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</si>
  <si>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</si>
  <si>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</si>
  <si>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</si>
  <si>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</si>
  <si>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</si>
  <si>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</si>
  <si>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</si>
  <si>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</si>
  <si>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</si>
  <si>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</si>
  <si>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</si>
  <si>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</si>
  <si>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</si>
  <si>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</si>
  <si>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</si>
  <si>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</si>
  <si>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</si>
  <si>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</si>
  <si>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</si>
  <si>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</si>
  <si>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</si>
  <si>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</si>
  <si>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</si>
  <si>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</si>
  <si>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</si>
  <si>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</si>
  <si>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</si>
  <si>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</si>
  <si>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</si>
  <si>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</si>
  <si>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</si>
  <si>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</si>
  <si>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</si>
  <si>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</si>
  <si>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</si>
  <si>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</si>
  <si>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</si>
  <si>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</si>
  <si>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</si>
  <si>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</si>
  <si>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</si>
  <si>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</si>
  <si>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</si>
  <si>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</si>
  <si>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</si>
  <si>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</si>
  <si>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</si>
  <si>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</si>
  <si>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</si>
  <si>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</si>
  <si>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</si>
  <si>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</si>
  <si>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</si>
  <si>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</si>
  <si>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</si>
  <si>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</si>
  <si>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</si>
  <si>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</si>
  <si>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</si>
  <si>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</si>
  <si>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</si>
  <si>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</si>
  <si>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</si>
  <si>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</si>
  <si>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</si>
  <si>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</si>
  <si>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</si>
  <si>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</si>
  <si>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</si>
  <si>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</si>
  <si>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</si>
  <si>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</si>
  <si>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</si>
  <si>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</si>
  <si>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</si>
  <si>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</si>
  <si>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</si>
  <si>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</si>
  <si>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</si>
  <si>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</si>
  <si>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</si>
  <si>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</si>
  <si>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</si>
  <si>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</si>
  <si>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</si>
  <si>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</si>
  <si>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</si>
  <si>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</si>
  <si>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</si>
  <si>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</si>
  <si>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</si>
  <si>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</si>
  <si>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</si>
  <si>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</si>
  <si>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</si>
  <si>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</si>
  <si>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</si>
  <si>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</si>
  <si>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</si>
  <si>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</si>
  <si>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</si>
  <si>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</si>
  <si>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</si>
  <si>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</si>
  <si>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</si>
  <si>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</si>
  <si>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</si>
  <si>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</si>
  <si>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</si>
  <si>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</si>
  <si>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</si>
  <si>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</si>
  <si>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</si>
  <si>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</si>
  <si>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</si>
  <si>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</si>
  <si>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</si>
  <si>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</si>
  <si>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</si>
  <si>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</si>
  <si>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</si>
  <si>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</si>
  <si>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</si>
  <si>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</si>
  <si>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</si>
  <si>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</si>
  <si>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</si>
  <si>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</si>
  <si>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</si>
  <si>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</si>
  <si>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</si>
  <si>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</si>
  <si>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</si>
  <si>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</si>
  <si>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</si>
  <si>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</si>
  <si>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</si>
  <si>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</si>
  <si>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</si>
  <si>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</si>
  <si>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</si>
  <si>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</si>
  <si>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</si>
  <si>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</si>
  <si>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</si>
  <si>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</si>
  <si>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</si>
  <si>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</si>
  <si>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</si>
  <si>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</si>
  <si>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</si>
  <si>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</si>
  <si>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</si>
  <si>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</si>
  <si>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</si>
  <si>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</si>
  <si>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</si>
  <si>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</si>
  <si>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</si>
  <si>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</si>
  <si>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</si>
  <si>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</si>
  <si>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</si>
  <si>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</si>
  <si>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</si>
  <si>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</si>
  <si>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</si>
  <si>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</si>
  <si>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</si>
  <si>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</si>
  <si>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</si>
  <si>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</si>
  <si>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</si>
  <si>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</si>
  <si>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</si>
  <si>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</si>
  <si>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</si>
  <si>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</si>
  <si>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</si>
  <si>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</si>
  <si>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</si>
  <si>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</si>
  <si>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</si>
  <si>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</si>
  <si>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</si>
  <si>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</si>
  <si>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</si>
  <si>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</si>
  <si>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</si>
  <si>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</si>
  <si>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</si>
  <si>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</si>
  <si>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</si>
  <si>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</si>
  <si>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</si>
  <si>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</si>
  <si>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</si>
  <si>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</si>
  <si>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</si>
  <si>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</si>
  <si>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</si>
  <si>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</si>
  <si>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</si>
  <si>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</si>
  <si>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</si>
  <si>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</si>
  <si>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</si>
  <si>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</si>
  <si>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</si>
  <si>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</si>
  <si>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</si>
  <si>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</si>
  <si>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</si>
  <si>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</si>
  <si>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</si>
  <si>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</si>
  <si>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</si>
  <si>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</si>
  <si>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</si>
  <si>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</si>
  <si>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</si>
  <si>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</si>
  <si>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</si>
  <si>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</si>
  <si>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</si>
  <si>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</si>
  <si>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</si>
  <si>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</si>
  <si>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</si>
  <si>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</si>
  <si>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</si>
  <si>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</si>
  <si>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</si>
  <si>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</si>
  <si>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</si>
  <si>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</si>
  <si>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</si>
  <si>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</si>
  <si>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</si>
  <si>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</si>
  <si>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</si>
  <si>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</si>
  <si>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</si>
  <si>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</si>
  <si>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</si>
  <si>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</si>
  <si>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</si>
  <si>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</si>
  <si>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</si>
  <si>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</si>
  <si>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</si>
  <si>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</si>
  <si>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</si>
  <si>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</si>
  <si>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</si>
  <si>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</si>
  <si>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</si>
  <si>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</si>
  <si>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</si>
  <si>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</si>
  <si>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</si>
  <si>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</si>
  <si>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</si>
  <si>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</si>
  <si>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</si>
  <si>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</si>
  <si>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</si>
  <si>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</si>
  <si>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</si>
  <si>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</si>
  <si>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</si>
  <si>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</si>
  <si>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</si>
  <si>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</si>
  <si>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</si>
  <si>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</si>
  <si>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</si>
  <si>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</si>
  <si>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</si>
  <si>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</si>
  <si>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</si>
  <si>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</si>
  <si>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</si>
  <si>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</si>
  <si>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</si>
  <si>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</si>
  <si>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</si>
  <si>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</si>
  <si>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</si>
  <si>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</si>
  <si>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</si>
  <si>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</si>
  <si>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</si>
  <si>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</si>
  <si>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</si>
  <si>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</si>
  <si>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</si>
  <si>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</si>
  <si>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</si>
  <si>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</si>
  <si>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</si>
  <si>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</si>
  <si>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</si>
  <si>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</si>
  <si>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</si>
  <si>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</si>
  <si>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</si>
  <si>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</si>
  <si>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</si>
  <si>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</si>
  <si>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</si>
  <si>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</si>
  <si>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</si>
  <si>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</si>
  <si>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</si>
  <si>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</si>
  <si>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</si>
  <si>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</si>
  <si>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</si>
  <si>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</si>
  <si>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</si>
  <si>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</si>
  <si>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</si>
  <si>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</si>
  <si>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</si>
  <si>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</si>
  <si>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</si>
  <si>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</si>
  <si>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</si>
  <si>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</si>
  <si>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</si>
  <si>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</si>
  <si>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</si>
  <si>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</si>
  <si>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</si>
  <si>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</si>
  <si>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</si>
  <si>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</si>
  <si>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</si>
  <si>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</si>
  <si>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</si>
  <si>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</si>
  <si>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</si>
  <si>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</si>
  <si>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</si>
  <si>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</si>
  <si>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</si>
  <si>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</si>
  <si>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</si>
  <si>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</si>
  <si>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</si>
  <si>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</si>
  <si>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</si>
  <si>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</si>
  <si>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</si>
  <si>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</si>
  <si>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</si>
  <si>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</si>
  <si>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</si>
  <si>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</si>
  <si>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</si>
  <si>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</si>
  <si>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</si>
  <si>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</si>
  <si>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</si>
  <si>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</si>
  <si>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</si>
  <si>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</si>
  <si>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</si>
  <si>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</si>
  <si>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</si>
  <si>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</si>
  <si>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</si>
  <si>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</si>
  <si>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</si>
  <si>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</si>
  <si>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</si>
  <si>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</si>
  <si>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</si>
  <si>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</si>
  <si>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</si>
  <si>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</si>
  <si>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</si>
  <si>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</si>
  <si>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</si>
  <si>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</si>
  <si>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</si>
  <si>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</si>
  <si>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</si>
  <si>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</si>
  <si>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</si>
  <si>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</si>
  <si>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</si>
  <si>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</si>
  <si>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</si>
  <si>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</si>
  <si>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</si>
  <si>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</si>
  <si>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</si>
  <si>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</si>
  <si>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</si>
  <si>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</si>
  <si>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</si>
  <si>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</si>
  <si>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</si>
  <si>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</si>
  <si>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</si>
  <si>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</si>
  <si>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</si>
  <si>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</si>
  <si>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</si>
  <si>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</si>
  <si>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</si>
  <si>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</si>
  <si>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</si>
  <si>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</si>
  <si>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</si>
  <si>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</si>
  <si>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</si>
  <si>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</si>
  <si>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</si>
  <si>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</si>
  <si>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</si>
  <si>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</si>
  <si>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</si>
  <si>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</si>
  <si>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</si>
  <si>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</si>
  <si>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</si>
  <si>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</si>
  <si>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</si>
  <si>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</si>
  <si>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</si>
  <si>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</si>
  <si>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</si>
  <si>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</si>
  <si>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</si>
  <si>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</si>
  <si>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</si>
  <si>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</si>
  <si>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</si>
  <si>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</si>
  <si>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</si>
  <si>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</si>
  <si>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</si>
  <si>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</si>
  <si>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</si>
  <si>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</si>
  <si>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</si>
  <si>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</si>
  <si>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</si>
  <si>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</si>
  <si>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</si>
  <si>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</si>
  <si>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</si>
  <si>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</si>
  <si>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</si>
  <si>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</si>
  <si>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</si>
  <si>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</si>
  <si>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</si>
  <si>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</si>
  <si>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</si>
  <si>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</si>
  <si>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</si>
  <si>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</si>
  <si>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</si>
  <si>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</si>
  <si>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</si>
  <si>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</si>
  <si>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</si>
  <si>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</si>
  <si>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</si>
  <si>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</si>
  <si>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</si>
  <si>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</si>
  <si>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</si>
  <si>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</si>
  <si>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</si>
  <si>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</si>
  <si>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</si>
  <si>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</si>
  <si>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</si>
  <si>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</si>
  <si>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</si>
  <si>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</si>
  <si>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</si>
  <si>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</si>
  <si>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</si>
  <si>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</si>
  <si>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</si>
  <si>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</si>
  <si>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</si>
  <si>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</si>
  <si>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</si>
  <si>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</si>
  <si>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</si>
  <si>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</si>
  <si>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</si>
  <si>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</si>
  <si>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</si>
  <si>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</si>
  <si>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</si>
  <si>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</si>
  <si>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</si>
  <si>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</si>
  <si>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</si>
  <si>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</si>
  <si>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</si>
  <si>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</si>
  <si>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</si>
  <si>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</si>
  <si>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</si>
  <si>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</si>
  <si>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</si>
  <si>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</si>
  <si>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</si>
  <si>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</si>
  <si>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</si>
  <si>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</si>
  <si>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</si>
  <si>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</si>
  <si>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</si>
  <si>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</si>
  <si>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</si>
  <si>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</si>
  <si>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</si>
  <si>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</si>
  <si>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</si>
  <si>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</si>
  <si>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</si>
  <si>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</si>
  <si>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</si>
  <si>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</si>
  <si>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</si>
  <si>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</si>
  <si>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</si>
  <si>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</si>
  <si>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</si>
  <si>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</si>
  <si>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</si>
  <si>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</si>
  <si>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</si>
  <si>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</si>
  <si>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</si>
  <si>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</si>
  <si>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</si>
  <si>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</si>
  <si>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</si>
  <si>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</si>
  <si>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</si>
  <si>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</si>
  <si>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</si>
  <si>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</si>
  <si>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</si>
  <si>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</si>
  <si>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</si>
  <si>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</si>
  <si>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</si>
  <si>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</si>
  <si>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</si>
  <si>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</si>
  <si>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</si>
  <si>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</si>
  <si>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</si>
  <si>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</si>
  <si>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</si>
  <si>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</si>
  <si>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</si>
  <si>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</si>
  <si>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</si>
  <si>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</si>
  <si>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</si>
  <si>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</si>
  <si>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</si>
  <si>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</si>
  <si>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</si>
  <si>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</si>
  <si>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</si>
  <si>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</si>
  <si>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</si>
  <si>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</si>
  <si>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</si>
  <si>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</si>
  <si>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</si>
  <si>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</si>
  <si>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</si>
  <si>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</si>
  <si>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</si>
  <si>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</si>
  <si>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</si>
  <si>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</si>
  <si>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</si>
  <si>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</si>
  <si>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</si>
  <si>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</si>
  <si>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</si>
  <si>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</si>
  <si>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</si>
  <si>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</si>
  <si>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</si>
  <si>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</si>
  <si>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</si>
  <si>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</si>
  <si>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</si>
  <si>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</si>
  <si>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</si>
  <si>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</si>
  <si>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</si>
  <si>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</si>
  <si>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</si>
  <si>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</si>
  <si>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</si>
  <si>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</si>
  <si>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</si>
  <si>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</si>
  <si>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</si>
  <si>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</si>
  <si>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</si>
  <si>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</si>
  <si>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</si>
  <si>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</si>
  <si>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</si>
  <si>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</si>
  <si>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</si>
  <si>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</si>
  <si>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</si>
  <si>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</si>
  <si>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</si>
  <si>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</si>
  <si>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</si>
  <si>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</si>
  <si>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</si>
  <si>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</si>
  <si>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</si>
  <si>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</si>
  <si>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</si>
  <si>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</si>
  <si>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</si>
  <si>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</si>
  <si>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</si>
  <si>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</si>
  <si>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</si>
  <si>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</si>
  <si>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</si>
  <si>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</si>
  <si>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</si>
  <si>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</si>
  <si>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</si>
  <si>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</si>
  <si>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</si>
  <si>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</si>
  <si>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</si>
  <si>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</si>
  <si>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</si>
  <si>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</si>
  <si>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</si>
  <si>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</si>
  <si>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</si>
  <si>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</si>
  <si>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</si>
  <si>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</si>
  <si>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</si>
  <si>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</si>
  <si>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</si>
  <si>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</si>
  <si>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</si>
  <si>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</si>
  <si>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</si>
  <si>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</si>
  <si>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</si>
  <si>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</si>
  <si>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</si>
  <si>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</si>
  <si>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</si>
  <si>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</si>
  <si>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</si>
  <si>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</si>
  <si>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</si>
  <si>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</si>
  <si>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</si>
  <si>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</si>
  <si>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</si>
  <si>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</si>
  <si>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</si>
  <si>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</si>
  <si>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</si>
  <si>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</si>
  <si>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</si>
  <si>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</si>
  <si>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</si>
  <si>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</si>
  <si>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</si>
  <si>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</si>
  <si>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</si>
  <si>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</si>
  <si>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</si>
  <si>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</si>
  <si>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</si>
  <si>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</si>
  <si>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</si>
  <si>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</si>
  <si>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</si>
  <si>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</si>
  <si>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</si>
  <si>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</si>
  <si>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</si>
  <si>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</si>
  <si>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</si>
  <si>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</si>
  <si>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</si>
  <si>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</si>
  <si>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</si>
  <si>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</si>
  <si>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</si>
  <si>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</si>
  <si>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</si>
  <si>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</si>
  <si>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</si>
  <si>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</si>
  <si>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</si>
  <si>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</si>
  <si>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</si>
  <si>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</si>
  <si>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</si>
  <si>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</si>
  <si>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</si>
  <si>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</si>
  <si>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</si>
  <si>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</si>
  <si>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</si>
  <si>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</si>
  <si>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</si>
  <si>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</si>
  <si>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</si>
  <si>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</si>
  <si>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</si>
  <si>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</si>
  <si>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</si>
  <si>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</si>
  <si>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</si>
  <si>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</si>
  <si>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</si>
  <si>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</si>
  <si>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</si>
  <si>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</si>
  <si>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</si>
  <si>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</si>
  <si>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</si>
  <si>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</si>
  <si>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</si>
  <si>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</si>
  <si>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</si>
  <si>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</si>
  <si>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</si>
  <si>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</si>
  <si>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</si>
  <si>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</si>
  <si>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</si>
  <si>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</si>
  <si>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</si>
  <si>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</si>
  <si>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</si>
  <si>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</si>
  <si>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</si>
  <si>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</si>
  <si>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</si>
  <si>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</si>
  <si>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</si>
  <si>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</si>
  <si>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</si>
  <si>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</si>
  <si>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</si>
  <si>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</si>
  <si>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</si>
  <si>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</si>
  <si>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</si>
  <si>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</si>
  <si>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</si>
  <si>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</si>
  <si>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</si>
  <si>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</si>
  <si>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</si>
  <si>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</si>
  <si>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</si>
  <si>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</si>
  <si>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</si>
  <si>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</si>
  <si>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</si>
  <si>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</si>
  <si>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</si>
  <si>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</si>
  <si>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</si>
  <si>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</si>
  <si>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</si>
  <si>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</si>
  <si>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</si>
  <si>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</si>
  <si>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</si>
  <si>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</si>
  <si>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</si>
  <si>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</si>
  <si>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</si>
  <si>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</si>
  <si>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</si>
  <si>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</si>
  <si>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</si>
  <si>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</si>
  <si>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</si>
  <si>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</si>
  <si>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</si>
  <si>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</si>
  <si>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</si>
  <si>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</si>
  <si>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</si>
  <si>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</si>
  <si>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</si>
  <si>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</si>
  <si>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</si>
  <si>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</si>
  <si>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</si>
  <si>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</si>
  <si>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</si>
  <si>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</si>
  <si>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</si>
  <si>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</si>
  <si>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</si>
  <si>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</si>
  <si>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</si>
  <si>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</si>
  <si>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</si>
  <si>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</si>
  <si>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</si>
  <si>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</si>
  <si>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</si>
  <si>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</si>
  <si>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</si>
  <si>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</si>
  <si>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</si>
  <si>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</si>
  <si>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</si>
  <si>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</si>
  <si>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</si>
  <si>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</si>
  <si>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</si>
  <si>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</si>
  <si>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</si>
  <si>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</si>
  <si>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</si>
  <si>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</si>
  <si>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</si>
  <si>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</si>
  <si>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</si>
  <si>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</si>
  <si>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</si>
  <si>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</si>
  <si>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</si>
  <si>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</si>
  <si>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</si>
  <si>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</si>
  <si>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</si>
  <si>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</si>
  <si>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</si>
  <si>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</si>
  <si>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</si>
  <si>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</si>
  <si>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</si>
  <si>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</si>
  <si>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</si>
  <si>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</si>
  <si>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</si>
  <si>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</si>
  <si>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</si>
  <si>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</si>
  <si>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</si>
  <si>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</si>
  <si>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</si>
  <si>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</si>
  <si>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</si>
  <si>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</si>
  <si>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</si>
  <si>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</si>
  <si>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</si>
  <si>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</si>
  <si>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</si>
  <si>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</si>
  <si>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</si>
  <si>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</si>
  <si>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</si>
  <si>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</si>
  <si>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</si>
  <si>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</si>
  <si>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</si>
  <si>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</si>
  <si>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</si>
  <si>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</si>
  <si>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</si>
  <si>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</si>
  <si>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</si>
  <si>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</si>
  <si>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</si>
  <si>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</si>
  <si>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</si>
  <si>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</si>
  <si>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</si>
  <si>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</si>
  <si>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</si>
  <si>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</si>
  <si>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</si>
  <si>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</si>
  <si>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</si>
  <si>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</si>
  <si>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</si>
  <si>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</si>
  <si>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</si>
  <si>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</si>
  <si>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</si>
  <si>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</si>
  <si>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</si>
  <si>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</si>
  <si>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</si>
  <si>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</si>
  <si>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</si>
  <si>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</si>
  <si>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</si>
  <si>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</si>
  <si>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</si>
  <si>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</si>
  <si>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</si>
  <si>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</si>
  <si>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</si>
  <si>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</si>
  <si>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</si>
  <si>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</si>
  <si>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</si>
  <si>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</si>
  <si>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</si>
  <si>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</si>
  <si>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</si>
  <si>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</si>
  <si>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</si>
  <si>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</si>
  <si>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</si>
  <si>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</si>
  <si>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</si>
  <si>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</si>
  <si>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</si>
  <si>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</si>
  <si>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</si>
  <si>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</si>
  <si>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</si>
  <si>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</si>
  <si>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</si>
  <si>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</si>
  <si>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</si>
  <si>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</si>
  <si>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</si>
  <si>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</si>
  <si>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</si>
  <si>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</si>
  <si>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</si>
  <si>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</si>
  <si>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</si>
  <si>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</si>
  <si>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</si>
  <si>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</si>
  <si>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</si>
  <si>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</si>
  <si>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</si>
  <si>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</si>
  <si>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</si>
  <si>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</si>
  <si>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</si>
  <si>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</si>
  <si>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</si>
  <si>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</si>
  <si>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</si>
  <si>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</si>
  <si>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</si>
  <si>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</si>
  <si>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</si>
  <si>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</si>
  <si>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</si>
  <si>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</si>
  <si>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</si>
  <si>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</si>
  <si>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</si>
  <si>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</si>
  <si>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</si>
  <si>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</si>
  <si>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</si>
  <si>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</si>
  <si>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</si>
  <si>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</si>
  <si>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</si>
  <si>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</si>
  <si>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</si>
  <si>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</si>
  <si>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</si>
  <si>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</si>
  <si>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</si>
  <si>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</si>
  <si>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</si>
  <si>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</si>
  <si>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</si>
  <si>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</si>
  <si>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</si>
  <si>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</si>
  <si>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</si>
  <si>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</si>
  <si>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</si>
  <si>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</si>
  <si>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</si>
  <si>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</si>
  <si>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</si>
  <si>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</si>
  <si>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</si>
  <si>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</si>
  <si>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</si>
  <si>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</si>
  <si>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</si>
  <si>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</si>
  <si>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</si>
  <si>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</si>
  <si>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</si>
  <si>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</si>
  <si>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</si>
  <si>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</si>
  <si>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</si>
  <si>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</si>
  <si>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</si>
  <si>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</si>
  <si>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</si>
  <si>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</si>
  <si>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</si>
  <si>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</si>
  <si>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</si>
  <si>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</si>
  <si>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</si>
  <si>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</si>
  <si>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</si>
  <si>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</si>
  <si>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</si>
  <si>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</si>
  <si>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</si>
  <si>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</si>
  <si>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</si>
  <si>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</si>
  <si>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</si>
  <si>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</si>
  <si>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</si>
  <si>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</si>
  <si>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</si>
  <si>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</si>
  <si>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</si>
  <si>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</si>
  <si>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</si>
  <si>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</si>
  <si>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</si>
  <si>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</si>
  <si>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</si>
  <si>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</si>
  <si>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</si>
  <si>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</si>
  <si>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</si>
  <si>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</si>
  <si>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</si>
  <si>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</si>
  <si>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</si>
  <si>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</si>
  <si>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</si>
  <si>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</si>
  <si>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</si>
  <si>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</si>
  <si>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</si>
  <si>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</si>
  <si>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</si>
  <si>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</si>
  <si>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</si>
  <si>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</si>
  <si>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</si>
  <si>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</si>
  <si>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</si>
  <si>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</si>
  <si>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</si>
  <si>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</si>
  <si>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</si>
  <si>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</si>
  <si>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</si>
  <si>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</si>
  <si>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</si>
  <si>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</si>
  <si>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</si>
  <si>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</si>
  <si>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</si>
  <si>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</si>
  <si>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</si>
  <si>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</si>
  <si>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</si>
  <si>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</si>
  <si>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</si>
  <si>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</si>
  <si>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</si>
  <si>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</si>
  <si>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</si>
  <si>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</si>
  <si>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</si>
  <si>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</si>
  <si>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</si>
  <si>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</si>
  <si>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</si>
  <si>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</si>
  <si>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</si>
  <si>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</si>
  <si>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</si>
  <si>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</si>
  <si>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</si>
  <si>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</si>
  <si>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</si>
  <si>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</si>
  <si>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</si>
  <si>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</si>
  <si>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</si>
  <si>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</si>
  <si>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</si>
  <si>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</si>
  <si>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</si>
  <si>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</si>
  <si>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</si>
  <si>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</si>
  <si>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</si>
  <si>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</si>
  <si>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</si>
  <si>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</si>
  <si>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</si>
  <si>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</si>
  <si>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</si>
  <si>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</si>
  <si>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</si>
  <si>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</si>
  <si>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</si>
  <si>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</si>
  <si>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</si>
  <si>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</si>
  <si>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</si>
  <si>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</si>
  <si>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</si>
  <si>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</si>
  <si>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</si>
  <si>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</si>
  <si>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</si>
  <si>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</si>
  <si>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</si>
  <si>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</si>
  <si>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</si>
  <si>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</si>
  <si>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</si>
  <si>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</si>
  <si>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</si>
  <si>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</si>
  <si>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</si>
  <si>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</si>
  <si>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</si>
  <si>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</si>
  <si>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</si>
  <si>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</si>
  <si>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</si>
  <si>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</si>
  <si>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</si>
  <si>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</si>
  <si>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</si>
  <si>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</si>
  <si>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</si>
  <si>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</si>
  <si>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</si>
  <si>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</si>
  <si>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</si>
  <si>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</si>
  <si>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</si>
  <si>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</si>
  <si>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</si>
  <si>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</si>
  <si>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</si>
  <si>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</si>
  <si>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</si>
  <si>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</si>
  <si>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</si>
  <si>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</si>
  <si>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</si>
  <si>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</si>
  <si>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</si>
  <si>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</si>
  <si>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</si>
  <si>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</si>
  <si>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</si>
  <si>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</si>
  <si>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</si>
  <si>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</si>
  <si>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</si>
  <si>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</si>
  <si>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</si>
  <si>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</si>
  <si>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</si>
  <si>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</si>
  <si>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</si>
  <si>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</si>
  <si>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</si>
  <si>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</si>
  <si>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</si>
  <si>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</si>
  <si>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</si>
  <si>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</si>
  <si>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</si>
  <si>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</si>
  <si>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</si>
  <si>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</si>
  <si>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</si>
  <si>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</si>
  <si>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</si>
  <si>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</si>
  <si>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</si>
  <si>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</si>
  <si>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</si>
  <si>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</si>
  <si>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</si>
  <si>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</si>
  <si>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</si>
  <si>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</si>
  <si>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</si>
  <si>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</si>
  <si>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</si>
  <si>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</si>
  <si>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</si>
  <si>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</si>
  <si>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</si>
  <si>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</si>
  <si>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</si>
  <si>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</si>
  <si>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</si>
  <si>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</si>
  <si>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</si>
  <si>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</si>
  <si>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</si>
  <si>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</si>
  <si>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</si>
  <si>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</si>
  <si>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</si>
  <si>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</si>
  <si>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</si>
  <si>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</si>
  <si>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</si>
  <si>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</si>
  <si>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</si>
  <si>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</si>
  <si>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</si>
  <si>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</si>
  <si>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</si>
  <si>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</si>
  <si>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</si>
  <si>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</si>
  <si>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</si>
  <si>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</si>
  <si>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</si>
  <si>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</si>
  <si>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</si>
  <si>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</si>
  <si>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</si>
  <si>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</si>
  <si>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</si>
  <si>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</si>
  <si>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</si>
  <si>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</si>
  <si>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</si>
  <si>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</si>
  <si>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</si>
  <si>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</si>
  <si>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</si>
  <si>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</si>
  <si>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</si>
  <si>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</si>
  <si>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</si>
  <si>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</si>
  <si>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</si>
  <si>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</si>
  <si>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</si>
  <si>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</si>
  <si>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</si>
  <si>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</si>
  <si>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</si>
  <si>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</si>
  <si>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</si>
  <si>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</si>
  <si>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</si>
  <si>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</si>
  <si>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</si>
  <si>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</si>
  <si>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</si>
  <si>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</si>
  <si>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</si>
  <si>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</si>
  <si>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</si>
  <si>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</si>
  <si>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</si>
  <si>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</si>
  <si>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</si>
  <si>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</si>
  <si>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</si>
  <si>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</si>
  <si>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</si>
  <si>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</si>
  <si>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</si>
  <si>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</si>
  <si>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</si>
  <si>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</si>
  <si>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</si>
  <si>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</si>
  <si>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</si>
  <si>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</si>
  <si>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</si>
  <si>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</si>
  <si>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</si>
  <si>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</si>
  <si>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</si>
  <si>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</si>
  <si>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</si>
  <si>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</si>
  <si>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</si>
  <si>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</si>
  <si>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</si>
  <si>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</si>
  <si>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</si>
  <si>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</si>
  <si>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</si>
  <si>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</si>
  <si>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</si>
  <si>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</si>
  <si>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</si>
  <si>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</si>
  <si>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</si>
  <si>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</si>
  <si>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</si>
  <si>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</si>
  <si>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</si>
  <si>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</si>
  <si>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</si>
  <si>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</si>
  <si>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</si>
  <si>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</si>
  <si>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</si>
  <si>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</si>
  <si>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</si>
  <si>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</si>
  <si>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</si>
  <si>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</si>
  <si>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</si>
  <si>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</si>
  <si>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</si>
  <si>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</si>
  <si>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</si>
  <si>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</si>
  <si>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</si>
  <si>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</si>
  <si>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</si>
  <si>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</si>
  <si>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</si>
  <si>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</si>
  <si>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</si>
  <si>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</si>
  <si>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</si>
  <si>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</si>
  <si>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</si>
  <si>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</si>
  <si>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</si>
  <si>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</si>
  <si>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</si>
  <si>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</si>
  <si>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</si>
  <si>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</si>
  <si>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</si>
  <si>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</si>
  <si>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</si>
  <si>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</si>
  <si>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</si>
  <si>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</si>
  <si>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</si>
  <si>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</si>
  <si>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</si>
  <si>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</si>
  <si>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</si>
  <si>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</si>
  <si>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</si>
  <si>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</si>
  <si>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</si>
  <si>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</si>
  <si>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</si>
  <si>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</si>
  <si>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</si>
  <si>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</si>
  <si>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</si>
  <si>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</si>
  <si>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</si>
  <si>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</si>
  <si>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</si>
  <si>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</si>
  <si>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</si>
  <si>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</si>
  <si>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</si>
  <si>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</si>
  <si>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</si>
  <si>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</si>
  <si>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</si>
  <si>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</si>
  <si>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</si>
  <si>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</si>
  <si>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</si>
  <si>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</si>
  <si>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</si>
  <si>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</si>
  <si>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</si>
  <si>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</si>
  <si>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</si>
  <si>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</si>
  <si>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</si>
  <si>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</si>
  <si>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</si>
  <si>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</si>
  <si>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</si>
  <si>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</si>
  <si>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</si>
  <si>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</si>
  <si>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</si>
  <si>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</si>
  <si>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</si>
  <si>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</si>
  <si>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</si>
  <si>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</si>
  <si>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</si>
  <si>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</si>
  <si>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</si>
  <si>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</si>
  <si>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</si>
  <si>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</si>
  <si>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</si>
  <si>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</si>
  <si>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</si>
  <si>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</si>
  <si>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</si>
  <si>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</si>
  <si>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</si>
  <si>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</si>
  <si>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</si>
  <si>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</si>
  <si>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</si>
  <si>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</si>
  <si>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</si>
  <si>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</si>
  <si>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</si>
  <si>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</si>
  <si>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</si>
  <si>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</si>
  <si>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</si>
  <si>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</si>
  <si>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</si>
  <si>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</si>
  <si>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</si>
  <si>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</si>
  <si>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</si>
  <si>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</si>
  <si>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</si>
  <si>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</si>
  <si>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</si>
  <si>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</si>
  <si>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</si>
  <si>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</si>
  <si>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</si>
  <si>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</si>
  <si>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</si>
  <si>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</si>
  <si>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</si>
  <si>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</si>
  <si>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</si>
  <si>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</si>
  <si>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</si>
  <si>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</si>
  <si>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</si>
  <si>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</si>
  <si>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</si>
  <si>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</si>
  <si>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</si>
  <si>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</si>
  <si>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</si>
  <si>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</si>
  <si>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</si>
  <si>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</si>
  <si>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</si>
  <si>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</si>
  <si>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</si>
  <si>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</si>
  <si>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</si>
  <si>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</si>
  <si>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</si>
  <si>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</si>
  <si>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</si>
  <si>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</si>
  <si>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</si>
  <si>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</si>
  <si>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</si>
  <si>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</si>
  <si>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</si>
  <si>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</si>
  <si>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</si>
  <si>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</si>
  <si>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</si>
  <si>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</si>
  <si>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</si>
  <si>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</si>
  <si>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</si>
  <si>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</si>
  <si>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</si>
  <si>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</si>
  <si>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</si>
  <si>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</si>
  <si>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</si>
  <si>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</si>
  <si>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</si>
  <si>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</si>
  <si>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</si>
  <si>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</si>
  <si>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</si>
  <si>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</si>
  <si>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</si>
  <si>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</si>
  <si>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</si>
  <si>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</si>
  <si>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</si>
  <si>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</si>
  <si>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</si>
  <si>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</si>
  <si>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</si>
  <si>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</si>
  <si>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</si>
  <si>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</si>
  <si>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</si>
  <si>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</si>
  <si>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</si>
  <si>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</si>
  <si>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</si>
  <si>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</si>
  <si>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</si>
  <si>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</si>
  <si>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</si>
  <si>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</si>
  <si>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</si>
  <si>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</si>
  <si>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</si>
  <si>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</si>
  <si>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</si>
  <si>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</si>
  <si>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</si>
  <si>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</si>
  <si>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</si>
  <si>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</si>
  <si>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</si>
  <si>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</si>
  <si>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</si>
  <si>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</si>
  <si>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</si>
  <si>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</si>
  <si>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</si>
  <si>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</si>
  <si>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</si>
  <si>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</si>
  <si>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</si>
  <si>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</si>
  <si>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</si>
  <si>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</si>
  <si>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</si>
  <si>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</si>
  <si>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</si>
  <si>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</si>
  <si>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</si>
  <si>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</si>
  <si>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</si>
  <si>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</si>
  <si>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</si>
  <si>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</si>
  <si>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</si>
  <si>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</si>
  <si>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</si>
  <si>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</si>
  <si>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</si>
  <si>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</si>
  <si>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</si>
  <si>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</si>
  <si>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</si>
  <si>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</si>
  <si>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</si>
  <si>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</si>
  <si>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</si>
  <si>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</si>
  <si>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</si>
  <si>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</si>
  <si>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</si>
  <si>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</si>
  <si>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</si>
  <si>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</si>
  <si>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</si>
  <si>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</si>
  <si>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</si>
  <si>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</si>
  <si>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</si>
  <si>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</si>
  <si>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</si>
  <si>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</si>
  <si>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</si>
  <si>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</si>
  <si>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</si>
  <si>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</si>
  <si>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</si>
  <si>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</si>
  <si>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</si>
  <si>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</si>
  <si>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</si>
  <si>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</si>
  <si>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</si>
  <si>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</si>
  <si>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</si>
  <si>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</si>
  <si>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</si>
  <si>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</si>
  <si>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</si>
  <si>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</si>
  <si>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</si>
  <si>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</si>
  <si>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</si>
  <si>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</si>
  <si>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</si>
  <si>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</si>
  <si>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</si>
  <si>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</si>
  <si>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</si>
  <si>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</si>
  <si>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</si>
  <si>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</si>
  <si>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</si>
  <si>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</si>
  <si>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</si>
  <si>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</si>
  <si>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</si>
  <si>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</si>
  <si>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</si>
  <si>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</si>
  <si>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</si>
  <si>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</si>
  <si>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</si>
  <si>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</si>
  <si>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</si>
  <si>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</si>
  <si>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</si>
  <si>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</si>
  <si>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</si>
  <si>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</si>
  <si>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</si>
  <si>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</si>
  <si>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</si>
  <si>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</si>
  <si>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</si>
  <si>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</si>
  <si>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</si>
  <si>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</si>
  <si>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</si>
  <si>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</si>
  <si>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</si>
  <si>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</si>
  <si>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</si>
  <si>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</si>
  <si>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</si>
  <si>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</si>
  <si>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</si>
  <si>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</si>
  <si>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</si>
  <si>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</si>
  <si>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</si>
  <si>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</si>
  <si>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</si>
  <si>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</si>
  <si>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</si>
  <si>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</si>
  <si>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</si>
  <si>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</si>
  <si>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</si>
  <si>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</si>
  <si>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</si>
  <si>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</si>
  <si>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</si>
  <si>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</si>
  <si>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</si>
  <si>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</si>
  <si>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</si>
  <si>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</si>
  <si>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</si>
  <si>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</si>
  <si>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</si>
  <si>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</si>
  <si>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</si>
  <si>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</si>
  <si>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</si>
  <si>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</si>
  <si>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</si>
  <si>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</si>
  <si>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</si>
  <si>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</si>
  <si>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</si>
  <si>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</si>
  <si>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</si>
  <si>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</si>
  <si>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</si>
  <si>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</si>
  <si>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</si>
  <si>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</si>
  <si>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</si>
  <si>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</si>
  <si>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</si>
  <si>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</si>
  <si>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</si>
  <si>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</si>
  <si>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</si>
  <si>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</si>
  <si>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</si>
  <si>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</si>
  <si>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</si>
  <si>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</si>
  <si>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</si>
  <si>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</si>
  <si>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</si>
  <si>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</si>
  <si>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</si>
  <si>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</si>
  <si>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</si>
  <si>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</si>
  <si>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</si>
  <si>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</si>
  <si>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</si>
  <si>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</si>
  <si>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</si>
  <si>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</si>
  <si>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</si>
  <si>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</si>
  <si>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</si>
  <si>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</si>
  <si>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</si>
  <si>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</si>
  <si>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</si>
  <si>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</si>
  <si>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</si>
  <si>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</si>
  <si>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</si>
  <si>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</si>
  <si>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</si>
  <si>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</si>
  <si>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</si>
  <si>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</si>
  <si>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</si>
  <si>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</si>
  <si>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</si>
  <si>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</si>
  <si>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</si>
  <si>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</si>
  <si>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</si>
  <si>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</si>
  <si>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</si>
  <si>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</si>
  <si>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</si>
  <si>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</si>
  <si>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</si>
  <si>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</si>
  <si>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</si>
  <si>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</si>
  <si>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</si>
  <si>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</si>
  <si>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</si>
  <si>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</si>
  <si>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</si>
  <si>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</si>
  <si>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</si>
  <si>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</si>
  <si>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</si>
  <si>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</si>
  <si>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</si>
  <si>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</si>
  <si>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</si>
  <si>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</si>
  <si>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</si>
  <si>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</si>
  <si>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</si>
  <si>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</si>
  <si>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</si>
  <si>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</si>
  <si>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</si>
  <si>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</si>
  <si>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</si>
  <si>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</si>
  <si>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</si>
  <si>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</si>
  <si>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</si>
  <si>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</si>
  <si>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</si>
  <si>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</si>
  <si>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</si>
  <si>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</si>
  <si>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</si>
  <si>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</si>
  <si>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</si>
  <si>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</si>
  <si>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</si>
  <si>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</si>
  <si>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</si>
  <si>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</si>
  <si>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</si>
  <si>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</si>
  <si>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</si>
  <si>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</si>
  <si>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</si>
  <si>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</si>
  <si>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</si>
  <si>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</si>
  <si>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</si>
  <si>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</si>
  <si>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</si>
  <si>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</si>
  <si>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</si>
  <si>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</si>
  <si>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</si>
  <si>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</si>
  <si>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</si>
  <si>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</si>
  <si>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</si>
  <si>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</si>
  <si>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</si>
  <si>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</si>
  <si>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</si>
  <si>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</si>
  <si>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</si>
  <si>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</si>
  <si>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</si>
  <si>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</si>
  <si>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</si>
  <si>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</si>
  <si>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</si>
  <si>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</si>
  <si>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</si>
  <si>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</si>
  <si>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</si>
  <si>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</si>
  <si>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</si>
  <si>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</si>
  <si>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</si>
  <si>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</si>
  <si>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</si>
  <si>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</si>
  <si>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</si>
  <si>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</si>
  <si>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</si>
  <si>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</si>
  <si>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</si>
  <si>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</si>
  <si>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</si>
  <si>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</si>
  <si>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</si>
  <si>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</si>
  <si>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</si>
  <si>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</si>
  <si>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</si>
  <si>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</si>
  <si>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</si>
  <si>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</si>
  <si>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</si>
  <si>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</si>
  <si>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</si>
  <si>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</si>
  <si>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</si>
  <si>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</si>
  <si>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</si>
  <si>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</si>
  <si>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</si>
  <si>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</si>
  <si>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</si>
  <si>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</si>
  <si>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</si>
  <si>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</si>
  <si>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</si>
  <si>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</si>
  <si>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</si>
  <si>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</si>
  <si>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</si>
  <si>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</si>
  <si>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</si>
  <si>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</si>
  <si>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</si>
  <si>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</si>
  <si>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</si>
  <si>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</si>
  <si>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</si>
  <si>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</si>
  <si>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</si>
  <si>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</si>
  <si>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</si>
  <si>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</si>
  <si>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</si>
  <si>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</si>
  <si>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</si>
  <si>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</si>
  <si>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</si>
  <si>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</si>
  <si>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</si>
  <si>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</si>
  <si>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</si>
  <si>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</si>
  <si>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</si>
  <si>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</si>
  <si>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</si>
  <si>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</si>
  <si>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</si>
  <si>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</si>
  <si>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</si>
  <si>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</si>
  <si>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</si>
  <si>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</si>
  <si>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</si>
  <si>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</si>
  <si>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</si>
  <si>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</si>
  <si>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</si>
  <si>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</si>
  <si>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</si>
  <si>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</si>
  <si>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</si>
  <si>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</si>
  <si>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</si>
  <si>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</si>
  <si>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</si>
  <si>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</si>
  <si>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</si>
  <si>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</si>
  <si>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</si>
  <si>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</si>
  <si>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</si>
  <si>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</si>
  <si>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</si>
  <si>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</si>
  <si>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</si>
  <si>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</si>
  <si>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</si>
  <si>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</si>
  <si>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</si>
  <si>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</si>
  <si>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</si>
  <si>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</si>
  <si>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</si>
  <si>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</si>
  <si>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</si>
  <si>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</si>
  <si>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</si>
  <si>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</si>
  <si>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</si>
  <si>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</si>
  <si>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</si>
  <si>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</si>
  <si>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</si>
  <si>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</si>
  <si>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</si>
  <si>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</si>
  <si>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</si>
  <si>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</si>
  <si>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</si>
  <si>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</si>
  <si>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</si>
  <si>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</si>
  <si>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</si>
  <si>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</si>
  <si>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</si>
  <si>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</si>
  <si>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</si>
  <si>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</si>
  <si>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</si>
  <si>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</si>
  <si>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</si>
  <si>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</si>
  <si>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</si>
  <si>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</si>
  <si>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</si>
  <si>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</si>
  <si>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</si>
  <si>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</si>
  <si>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</si>
  <si>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</si>
  <si>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</si>
  <si>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</si>
  <si>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</si>
  <si>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</si>
  <si>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</si>
  <si>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</si>
  <si>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</si>
  <si>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</si>
  <si>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</si>
  <si>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</si>
  <si>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</si>
  <si>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</si>
  <si>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</si>
  <si>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</si>
  <si>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</si>
  <si>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</si>
  <si>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</si>
  <si>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</si>
  <si>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</si>
  <si>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</si>
  <si>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</si>
  <si>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</si>
  <si>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</si>
  <si>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</si>
  <si>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</si>
  <si>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</si>
  <si>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</si>
  <si>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</si>
  <si>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</si>
  <si>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</si>
  <si>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</si>
  <si>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</si>
  <si>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</si>
  <si>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</si>
  <si>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</si>
  <si>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</si>
  <si>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</si>
  <si>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</si>
  <si>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</si>
  <si>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</si>
  <si>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</si>
  <si>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</si>
  <si>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</si>
  <si>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</si>
  <si>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</si>
  <si>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</si>
  <si>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</si>
  <si>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</si>
  <si>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</si>
  <si>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</si>
  <si>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</si>
  <si>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</si>
  <si>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</si>
  <si>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</si>
  <si>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</si>
  <si>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</si>
  <si>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</si>
  <si>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</si>
  <si>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</si>
  <si>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</si>
  <si>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</si>
  <si>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</si>
  <si>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</si>
  <si>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</si>
  <si>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</si>
  <si>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</si>
  <si>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</si>
  <si>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</si>
  <si>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</si>
  <si>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</si>
  <si>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</si>
  <si>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</si>
  <si>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</si>
  <si>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</si>
  <si>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</si>
  <si>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</si>
  <si>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</si>
  <si>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</si>
  <si>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</si>
  <si>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</si>
  <si>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</si>
  <si>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</si>
  <si>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</si>
  <si>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</si>
  <si>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</si>
  <si>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</si>
  <si>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</si>
  <si>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</si>
  <si>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</si>
  <si>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</si>
  <si>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</si>
  <si>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</si>
  <si>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</si>
  <si>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</si>
  <si>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</si>
  <si>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</si>
  <si>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</si>
  <si>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</si>
  <si>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</si>
  <si>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</si>
  <si>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</si>
  <si>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</si>
  <si>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</si>
  <si>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</si>
  <si>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</si>
  <si>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</si>
  <si>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</si>
  <si>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</si>
  <si>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</si>
  <si>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</si>
  <si>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</si>
  <si>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</si>
  <si>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</si>
  <si>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</si>
  <si>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</si>
  <si>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</si>
  <si>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</si>
  <si>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</si>
  <si>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</si>
  <si>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</si>
  <si>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</si>
  <si>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</si>
  <si>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</si>
  <si>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</si>
  <si>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</si>
  <si>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</si>
  <si>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</si>
  <si>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</si>
  <si>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</si>
  <si>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</si>
  <si>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</si>
  <si>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</si>
  <si>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</si>
  <si>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</si>
  <si>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</si>
  <si>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</si>
  <si>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</si>
  <si>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</si>
  <si>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</si>
  <si>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</si>
  <si>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</si>
  <si>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</si>
  <si>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</si>
  <si>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</si>
  <si>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</si>
  <si>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</si>
  <si>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</si>
  <si>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</si>
  <si>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</si>
  <si>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</si>
  <si>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</si>
  <si>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</si>
  <si>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</si>
  <si>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</si>
  <si>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</si>
  <si>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</si>
  <si>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</si>
  <si>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</si>
  <si>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</si>
  <si>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</si>
  <si>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</si>
  <si>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</si>
  <si>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</si>
  <si>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</si>
  <si>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</si>
  <si>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</si>
  <si>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</si>
  <si>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</si>
  <si>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</si>
  <si>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</si>
  <si>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</si>
  <si>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</si>
  <si>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</si>
  <si>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</si>
  <si>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</si>
  <si>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</si>
  <si>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</si>
  <si>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</si>
  <si>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</si>
  <si>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</si>
  <si>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</si>
  <si>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</si>
  <si>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</si>
  <si>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</si>
  <si>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</si>
  <si>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</si>
  <si>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</si>
  <si>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</si>
  <si>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</si>
  <si>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</si>
  <si>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</si>
  <si>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</si>
  <si>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</si>
  <si>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</si>
  <si>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</si>
  <si>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</si>
  <si>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</si>
  <si>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</si>
  <si>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</si>
  <si>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</si>
  <si>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</si>
  <si>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</si>
  <si>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</si>
  <si>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</si>
  <si>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</si>
  <si>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</si>
  <si>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</si>
  <si>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</si>
  <si>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</si>
  <si>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</si>
  <si>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</si>
  <si>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</si>
  <si>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</si>
  <si>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</si>
  <si>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</si>
  <si>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</si>
  <si>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</si>
  <si>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</si>
  <si>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</si>
  <si>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</si>
  <si>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</si>
  <si>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</si>
  <si>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</si>
  <si>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</si>
  <si>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</si>
  <si>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</si>
  <si>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</si>
  <si>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</si>
  <si>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</si>
  <si>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</si>
  <si>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</si>
  <si>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</si>
  <si>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</si>
  <si>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</si>
  <si>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</si>
  <si>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</si>
  <si>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</si>
  <si>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</si>
  <si>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</si>
  <si>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</si>
  <si>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</si>
  <si>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</si>
  <si>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</si>
  <si>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</si>
  <si>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</si>
  <si>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</si>
  <si>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</si>
  <si>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</si>
  <si>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</si>
  <si>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</si>
  <si>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</si>
  <si>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</si>
  <si>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</si>
  <si>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</si>
  <si>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</si>
  <si>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</si>
  <si>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</si>
  <si>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</si>
  <si>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</si>
  <si>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</si>
  <si>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</si>
  <si>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</si>
  <si>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</si>
  <si>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</si>
  <si>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</si>
  <si>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</si>
  <si>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</si>
  <si>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</si>
  <si>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</si>
  <si>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</si>
  <si>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</si>
  <si>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</si>
  <si>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</si>
  <si>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</si>
  <si>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</si>
  <si>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</si>
  <si>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</si>
  <si>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</si>
  <si>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</si>
  <si>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</si>
  <si>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</si>
  <si>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</si>
  <si>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</si>
  <si>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</si>
  <si>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</si>
  <si>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</si>
  <si>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</si>
  <si>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</si>
  <si>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</si>
  <si>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</si>
  <si>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</si>
  <si>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</si>
  <si>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</si>
  <si>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</si>
  <si>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</si>
  <si>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</si>
  <si>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</si>
  <si>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</si>
  <si>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</si>
  <si>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</si>
  <si>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</si>
  <si>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</si>
  <si>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</si>
  <si>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</si>
  <si>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</si>
  <si>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</si>
  <si>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</si>
  <si>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</si>
  <si>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</si>
  <si>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</si>
  <si>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</si>
  <si>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</si>
  <si>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</si>
  <si>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</si>
  <si>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</si>
  <si>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</si>
  <si>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</si>
  <si>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</si>
  <si>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</si>
  <si>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</si>
  <si>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</si>
  <si>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</si>
  <si>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</si>
  <si>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</si>
  <si>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</si>
  <si>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</si>
  <si>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</si>
  <si>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</si>
  <si>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</si>
  <si>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</si>
  <si>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</si>
  <si>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</si>
  <si>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</si>
  <si>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</si>
  <si>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</si>
  <si>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</si>
  <si>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</si>
  <si>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</si>
  <si>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</si>
  <si>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</si>
  <si>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</si>
  <si>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</si>
  <si>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</si>
  <si>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</si>
  <si>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</si>
  <si>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</si>
  <si>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</si>
  <si>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</si>
  <si>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</si>
  <si>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</si>
  <si>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</si>
  <si>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</si>
  <si>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</si>
  <si>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</si>
  <si>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</si>
  <si>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</si>
  <si>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</si>
  <si>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</si>
  <si>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</si>
  <si>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</si>
  <si>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</si>
  <si>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</si>
  <si>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</si>
  <si>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</si>
  <si>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</si>
  <si>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</si>
  <si>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</si>
  <si>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</si>
  <si>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</si>
  <si>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</si>
  <si>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</si>
  <si>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</si>
  <si>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</si>
  <si>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</si>
  <si>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</si>
  <si>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</si>
  <si>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</si>
  <si>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</si>
  <si>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</si>
  <si>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</si>
  <si>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</si>
  <si>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</si>
  <si>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</si>
  <si>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</si>
  <si>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</si>
  <si>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</si>
  <si>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</si>
  <si>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</si>
  <si>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</si>
  <si>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</si>
  <si>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</si>
  <si>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</si>
  <si>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</si>
  <si>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</si>
  <si>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</si>
  <si>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</si>
  <si>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</si>
  <si>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</si>
  <si>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</si>
  <si>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</si>
  <si>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</si>
  <si>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</si>
  <si>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</si>
  <si>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</si>
  <si>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</si>
  <si>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</si>
  <si>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</si>
  <si>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</si>
  <si>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</si>
  <si>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</si>
  <si>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</si>
  <si>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</si>
  <si>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</si>
  <si>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</si>
  <si>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</si>
  <si>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</si>
  <si>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</si>
  <si>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</si>
  <si>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</si>
  <si>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</si>
  <si>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</si>
  <si>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</si>
  <si>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</si>
  <si>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</si>
  <si>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</si>
  <si>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</si>
  <si>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</si>
  <si>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</si>
  <si>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</si>
  <si>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</si>
  <si>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</si>
  <si>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</si>
  <si>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</si>
  <si>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</si>
  <si>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</si>
  <si>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</si>
  <si>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</si>
  <si>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</si>
  <si>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</si>
  <si>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</si>
  <si>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</si>
  <si>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</si>
  <si>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</si>
  <si>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</si>
  <si>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</si>
  <si>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</si>
  <si>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</si>
  <si>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</si>
  <si>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</si>
  <si>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</si>
  <si>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</si>
  <si>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</si>
  <si>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</si>
  <si>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</si>
  <si>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</si>
  <si>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</si>
  <si>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</si>
  <si>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</si>
  <si>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</si>
  <si>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</si>
  <si>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</si>
  <si>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</si>
  <si>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</si>
  <si>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</si>
  <si>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</si>
  <si>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</si>
  <si>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</si>
  <si>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</si>
  <si>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</si>
  <si>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</si>
  <si>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</si>
  <si>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</si>
  <si>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</si>
  <si>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</si>
  <si>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</si>
  <si>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</si>
  <si>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</si>
  <si>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</si>
  <si>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</si>
  <si>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</si>
  <si>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</si>
  <si>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</si>
  <si>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</si>
  <si>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</si>
  <si>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</si>
  <si>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</si>
  <si>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</si>
  <si>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</si>
  <si>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</si>
  <si>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</si>
  <si>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</si>
  <si>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</si>
  <si>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</si>
  <si>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</si>
  <si>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</si>
  <si>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</si>
  <si>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</si>
  <si>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</si>
  <si>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</si>
  <si>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</si>
  <si>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</si>
  <si>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</si>
  <si>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</si>
  <si>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</si>
  <si>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</si>
  <si>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</si>
  <si>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</si>
  <si>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</si>
  <si>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</si>
  <si>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</si>
  <si>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</si>
  <si>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</si>
  <si>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</si>
  <si>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</si>
  <si>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</si>
  <si>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</si>
  <si>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</si>
  <si>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</si>
  <si>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</si>
  <si>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</si>
  <si>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</si>
  <si>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</si>
  <si>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</si>
  <si>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</si>
  <si>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</si>
  <si>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</si>
  <si>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</si>
  <si>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</si>
  <si>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</si>
  <si>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</si>
  <si>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</si>
  <si>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</si>
  <si>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</si>
  <si>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</si>
  <si>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</si>
  <si>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</si>
  <si>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</si>
  <si>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</si>
  <si>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</si>
  <si>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</si>
  <si>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</si>
  <si>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</si>
  <si>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</si>
  <si>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</si>
  <si>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</si>
  <si>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</si>
  <si>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</si>
  <si>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</si>
  <si>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</si>
  <si>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</si>
  <si>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</si>
  <si>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</si>
  <si>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</si>
  <si>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</si>
  <si>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</si>
  <si>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</si>
  <si>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</si>
  <si>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</si>
  <si>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</si>
  <si>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</si>
  <si>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</si>
  <si>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</si>
  <si>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</si>
  <si>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</si>
  <si>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</si>
  <si>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</si>
  <si>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</si>
  <si>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</si>
  <si>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</si>
  <si>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</si>
  <si>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</si>
  <si>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</si>
  <si>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</si>
  <si>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</si>
  <si>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</si>
  <si>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</si>
  <si>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</si>
  <si>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</si>
  <si>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</si>
  <si>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</si>
  <si>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</si>
  <si>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</si>
  <si>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</si>
  <si>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</si>
  <si>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</si>
  <si>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</si>
  <si>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</si>
  <si>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</si>
  <si>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</si>
  <si>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</si>
  <si>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</si>
  <si>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</si>
  <si>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</si>
  <si>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</si>
  <si>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</si>
  <si>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</si>
  <si>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</si>
  <si>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</si>
  <si>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</si>
  <si>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</si>
  <si>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</si>
  <si>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</si>
  <si>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</si>
  <si>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</si>
  <si>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</si>
  <si>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</si>
  <si>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</si>
  <si>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</si>
  <si>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</si>
  <si>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</si>
  <si>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</si>
  <si>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</si>
  <si>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</si>
  <si>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</si>
  <si>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</si>
  <si>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</si>
  <si>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</si>
  <si>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</si>
  <si>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</si>
  <si>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</si>
  <si>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</si>
  <si>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</si>
  <si>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</si>
  <si>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</si>
  <si>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</si>
  <si>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</si>
  <si>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</si>
  <si>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</si>
  <si>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</si>
  <si>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</si>
  <si>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</si>
  <si>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</si>
  <si>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</si>
  <si>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</si>
  <si>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</si>
  <si>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</si>
  <si>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</si>
  <si>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</si>
  <si>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</si>
  <si>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</si>
  <si>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</si>
  <si>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</si>
  <si>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</si>
  <si>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</si>
  <si>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</si>
  <si>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</si>
  <si>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</si>
  <si>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</si>
  <si>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</si>
  <si>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</si>
  <si>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</si>
  <si>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</si>
  <si>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</si>
  <si>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</si>
  <si>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</si>
  <si>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</si>
  <si>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</si>
  <si>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</si>
  <si>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</si>
  <si>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</si>
  <si>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</si>
  <si>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</si>
  <si>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</si>
  <si>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</si>
  <si>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</si>
  <si>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</si>
  <si>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</si>
  <si>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</si>
  <si>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</si>
  <si>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</si>
  <si>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</si>
  <si>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</si>
  <si>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</si>
  <si>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</si>
  <si>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</si>
  <si>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</si>
  <si>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</si>
  <si>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</si>
  <si>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</si>
  <si>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</si>
  <si>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</si>
  <si>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</si>
  <si>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</si>
  <si>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</si>
  <si>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</si>
  <si>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</si>
  <si>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</si>
  <si>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</si>
  <si>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</si>
  <si>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</si>
  <si>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</si>
  <si>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</si>
  <si>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</si>
  <si>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</si>
  <si>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</si>
  <si>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</si>
  <si>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</si>
  <si>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</si>
  <si>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</si>
  <si>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</si>
  <si>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</si>
  <si>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</si>
  <si>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</si>
  <si>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</si>
  <si>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</si>
  <si>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</si>
  <si>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</si>
  <si>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</si>
  <si>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</si>
  <si>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</si>
  <si>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</si>
  <si>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</si>
  <si>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</si>
  <si>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</si>
  <si>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</si>
  <si>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</si>
  <si>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</si>
  <si>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</si>
  <si>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</si>
  <si>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</si>
  <si>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</si>
  <si>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</si>
  <si>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</si>
  <si>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</si>
  <si>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</si>
  <si>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</si>
  <si>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</si>
  <si>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</si>
  <si>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</si>
  <si>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</si>
  <si>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</si>
  <si>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</si>
  <si>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</si>
  <si>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</si>
  <si>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</si>
  <si>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</si>
  <si>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</si>
  <si>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</si>
  <si>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</si>
  <si>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</si>
  <si>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</si>
  <si>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</si>
  <si>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</si>
  <si>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</si>
  <si>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</si>
  <si>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</si>
  <si>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</si>
  <si>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</si>
  <si>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</si>
  <si>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</si>
  <si>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</si>
  <si>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</si>
  <si>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</si>
  <si>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</si>
  <si>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</si>
  <si>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</si>
  <si>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</si>
  <si>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</si>
  <si>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</si>
  <si>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</si>
  <si>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</si>
  <si>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</si>
  <si>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</si>
  <si>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</si>
  <si>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</si>
  <si>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</si>
  <si>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</si>
  <si>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</si>
  <si>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</si>
  <si>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</si>
  <si>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</si>
  <si>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</si>
  <si>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</si>
  <si>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</si>
  <si>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</si>
  <si>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</si>
  <si>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</si>
  <si>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</si>
  <si>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</si>
  <si>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</si>
  <si>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</si>
  <si>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</si>
  <si>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</si>
  <si>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</si>
  <si>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</si>
  <si>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</si>
  <si>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</si>
  <si>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</si>
  <si>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</si>
  <si>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</si>
  <si>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</si>
  <si>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</si>
  <si>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</si>
  <si>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</si>
  <si>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</si>
  <si>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</si>
  <si>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</si>
  <si>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</si>
  <si>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</si>
  <si>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</si>
  <si>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</si>
  <si>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</si>
  <si>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</si>
  <si>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</si>
  <si>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</si>
  <si>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</si>
  <si>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</si>
  <si>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</si>
  <si>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</si>
  <si>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</si>
  <si>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</si>
  <si>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</si>
  <si>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</si>
  <si>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</si>
  <si>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</si>
  <si>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</si>
  <si>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</si>
  <si>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</si>
  <si>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</si>
  <si>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</si>
  <si>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</si>
  <si>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</si>
  <si>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</si>
  <si>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</si>
  <si>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</si>
  <si>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</si>
  <si>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</si>
  <si>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</si>
  <si>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</si>
  <si>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</si>
  <si>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</si>
  <si>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</si>
  <si>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</si>
  <si>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</si>
  <si>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</si>
  <si>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</si>
  <si>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</si>
  <si>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</si>
  <si>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</si>
  <si>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</si>
  <si>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</si>
  <si>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</si>
  <si>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</si>
  <si>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</si>
  <si>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</si>
  <si>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</si>
  <si>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</si>
  <si>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</si>
  <si>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</si>
  <si>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</si>
  <si>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</si>
  <si>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</si>
  <si>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</si>
  <si>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</si>
  <si>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</si>
  <si>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</si>
  <si>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</si>
  <si>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</si>
  <si>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</si>
  <si>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</si>
  <si>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</si>
  <si>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</si>
  <si>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</si>
  <si>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</si>
  <si>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</si>
  <si>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</si>
  <si>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</si>
  <si>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</si>
  <si>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</si>
  <si>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</si>
  <si>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</si>
  <si>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</si>
  <si>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</si>
  <si>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</si>
  <si>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</si>
  <si>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</si>
  <si>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</si>
  <si>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</si>
  <si>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</si>
  <si>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</si>
  <si>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</si>
  <si>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</si>
  <si>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</si>
  <si>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</si>
  <si>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</si>
  <si>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</si>
  <si>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</si>
  <si>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</si>
  <si>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</si>
  <si>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</si>
  <si>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</si>
  <si>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</si>
  <si>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</si>
  <si>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</si>
  <si>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</si>
  <si>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</si>
  <si>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</si>
  <si>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</si>
  <si>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</si>
  <si>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</si>
  <si>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</si>
  <si>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</si>
  <si>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</si>
  <si>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</si>
  <si>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</si>
  <si>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</si>
  <si>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</si>
  <si>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</si>
  <si>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</si>
  <si>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</si>
  <si>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</si>
  <si>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</si>
  <si>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</si>
  <si>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</si>
  <si>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</si>
  <si>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</si>
  <si>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</si>
  <si>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</si>
  <si>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</si>
  <si>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</si>
  <si>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</si>
  <si>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</si>
  <si>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</si>
  <si>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</si>
  <si>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</si>
  <si>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</si>
  <si>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</si>
  <si>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</si>
  <si>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</si>
  <si>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</si>
  <si>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</si>
  <si>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</si>
  <si>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</si>
  <si>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</si>
  <si>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</si>
  <si>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</si>
  <si>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</si>
  <si>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</si>
  <si>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</si>
  <si>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</si>
  <si>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</si>
  <si>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</si>
  <si>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</si>
  <si>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</si>
  <si>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</si>
  <si>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</si>
  <si>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</si>
  <si>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</si>
  <si>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</si>
  <si>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</si>
  <si>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</si>
  <si>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</si>
  <si>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</si>
  <si>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</si>
  <si>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</si>
  <si>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</si>
  <si>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</si>
  <si>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</si>
  <si>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</si>
  <si>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</si>
  <si>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</si>
  <si>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</si>
  <si>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</si>
  <si>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</si>
  <si>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</si>
  <si>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</si>
  <si>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</si>
  <si>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</si>
  <si>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</si>
  <si>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</si>
  <si>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</si>
  <si>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</si>
  <si>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</si>
  <si>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</si>
  <si>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</si>
  <si>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</si>
  <si>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</si>
  <si>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</si>
  <si>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</si>
  <si>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</si>
  <si>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</si>
  <si>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</si>
  <si>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</si>
  <si>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</si>
  <si>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</si>
  <si>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</si>
  <si>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</si>
  <si>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</si>
  <si>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</si>
  <si>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</si>
  <si>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</si>
  <si>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</si>
  <si>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</si>
  <si>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</si>
  <si>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</si>
  <si>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</si>
  <si>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</si>
  <si>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</si>
  <si>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</si>
  <si>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</si>
  <si>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</si>
  <si>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</si>
  <si>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</si>
  <si>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</si>
  <si>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</si>
  <si>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</si>
  <si>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</si>
  <si>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</si>
  <si>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</si>
  <si>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</si>
  <si>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</si>
  <si>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</si>
  <si>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</si>
  <si>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</si>
  <si>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</si>
  <si>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</si>
  <si>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</si>
  <si>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</si>
  <si>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</si>
  <si>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</si>
  <si>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</si>
  <si>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</si>
  <si>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</si>
  <si>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</si>
  <si>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</si>
  <si>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</si>
  <si>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</si>
  <si>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</si>
  <si>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</si>
  <si>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</si>
  <si>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</si>
  <si>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</si>
  <si>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</si>
  <si>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</si>
  <si>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</si>
  <si>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</si>
  <si>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</si>
  <si>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</si>
  <si>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</si>
  <si>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</si>
  <si>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</si>
  <si>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</si>
  <si>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</si>
  <si>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</si>
  <si>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</si>
  <si>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</si>
  <si>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</si>
  <si>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</si>
  <si>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</si>
  <si>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</si>
  <si>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</si>
  <si>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</si>
  <si>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</si>
  <si>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</si>
  <si>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</si>
  <si>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</si>
  <si>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</si>
  <si>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</si>
  <si>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</si>
  <si>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</si>
  <si>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</si>
  <si>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</si>
  <si>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</si>
  <si>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</si>
  <si>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</si>
  <si>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</si>
  <si>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</si>
  <si>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</si>
  <si>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</si>
  <si>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</si>
  <si>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</si>
  <si>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</si>
  <si>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</si>
  <si>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</si>
  <si>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</si>
  <si>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</si>
  <si>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</si>
  <si>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</si>
  <si>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</si>
  <si>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</si>
  <si>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</si>
  <si>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</si>
  <si>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</si>
  <si>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</si>
  <si>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</si>
  <si>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</si>
  <si>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</si>
  <si>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</si>
  <si>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</si>
  <si>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</si>
  <si>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</si>
  <si>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</si>
  <si>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</si>
  <si>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</si>
  <si>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</si>
  <si>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</si>
  <si>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</si>
  <si>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</si>
  <si>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</si>
  <si>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</si>
  <si>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</si>
  <si>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</si>
  <si>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</si>
  <si>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</si>
  <si>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</si>
  <si>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</si>
  <si>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</si>
  <si>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</si>
  <si>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</si>
  <si>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</si>
  <si>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</si>
  <si>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</si>
  <si>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</si>
  <si>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</si>
  <si>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</si>
  <si>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</si>
  <si>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</si>
  <si>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</si>
  <si>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</si>
  <si>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</si>
  <si>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</si>
  <si>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</si>
  <si>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</si>
  <si>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</si>
  <si>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</si>
  <si>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</si>
  <si>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</si>
  <si>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</si>
  <si>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</si>
  <si>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</si>
  <si>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</si>
  <si>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</si>
  <si>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</si>
  <si>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</si>
  <si>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</si>
  <si>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</si>
  <si>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</si>
  <si>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</si>
  <si>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</si>
  <si>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</si>
  <si>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</si>
  <si>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</si>
  <si>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</si>
  <si>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</si>
  <si>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</si>
  <si>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</si>
  <si>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</si>
  <si>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</si>
  <si>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</si>
  <si>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</si>
  <si>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</si>
  <si>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</si>
  <si>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</si>
  <si>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</si>
  <si>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</si>
  <si>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</si>
  <si>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</si>
  <si>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</si>
  <si>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</si>
  <si>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</si>
  <si>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</si>
  <si>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</si>
  <si>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</si>
  <si>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</si>
  <si>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</si>
  <si>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</si>
  <si>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</si>
  <si>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</si>
  <si>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</si>
  <si>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</si>
  <si>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</si>
  <si>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</si>
  <si>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</si>
  <si>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</si>
  <si>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</si>
  <si>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</si>
  <si>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</si>
  <si>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</si>
  <si>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</si>
  <si>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</si>
  <si>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</si>
  <si>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</si>
  <si>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</si>
  <si>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</si>
  <si>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</si>
  <si>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</si>
  <si>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</si>
  <si>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</si>
  <si>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</si>
  <si>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</si>
  <si>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</si>
  <si>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</si>
  <si>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</si>
  <si>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</si>
  <si>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</si>
  <si>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</si>
  <si>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</si>
  <si>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</si>
  <si>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</si>
  <si>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</si>
  <si>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</si>
  <si>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</si>
  <si>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</si>
  <si>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</si>
  <si>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</si>
  <si>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</si>
  <si>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</si>
  <si>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</si>
  <si>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</si>
  <si>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</si>
  <si>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</si>
  <si>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</si>
  <si>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</si>
  <si>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</si>
  <si>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</si>
  <si>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</si>
  <si>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</si>
  <si>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</si>
  <si>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</si>
  <si>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</si>
  <si>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</si>
  <si>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</si>
  <si>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</si>
  <si>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</si>
  <si>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</si>
  <si>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</si>
  <si>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</si>
  <si>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</si>
  <si>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</si>
  <si>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</si>
  <si>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</si>
  <si>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</si>
  <si>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</si>
  <si>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</si>
  <si>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</si>
  <si>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</si>
  <si>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</si>
  <si>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</si>
  <si>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</si>
  <si>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</si>
  <si>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</si>
  <si>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</si>
  <si>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</si>
  <si>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</si>
  <si>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</si>
  <si>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</si>
  <si>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</si>
  <si>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</si>
  <si>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</si>
  <si>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</si>
  <si>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</si>
  <si>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</si>
  <si>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</si>
  <si>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</si>
  <si>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</si>
  <si>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</si>
  <si>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</si>
  <si>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</si>
  <si>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</si>
  <si>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</si>
  <si>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</si>
  <si>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</si>
  <si>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</si>
  <si>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</si>
  <si>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</si>
  <si>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</si>
  <si>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</si>
  <si>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</si>
  <si>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</si>
  <si>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</si>
  <si>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</si>
  <si>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</si>
  <si>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</si>
  <si>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</si>
  <si>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</si>
  <si>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</si>
  <si>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</si>
  <si>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</si>
  <si>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</si>
  <si>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</si>
  <si>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</si>
  <si>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</si>
  <si>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</si>
  <si>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</si>
  <si>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</si>
  <si>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</si>
  <si>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</si>
  <si>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</si>
  <si>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</si>
  <si>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</si>
  <si>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</si>
  <si>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</si>
  <si>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</si>
  <si>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</si>
  <si>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</si>
  <si>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</si>
  <si>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</si>
  <si>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</si>
  <si>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</si>
  <si>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</si>
  <si>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</si>
  <si>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</si>
  <si>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</si>
  <si>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</si>
  <si>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</si>
  <si>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</si>
  <si>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</si>
  <si>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</si>
  <si>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</si>
  <si>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</si>
  <si>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</si>
  <si>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</si>
  <si>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</si>
  <si>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</si>
  <si>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</si>
  <si>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</si>
  <si>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</si>
  <si>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</si>
  <si>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</si>
  <si>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</si>
  <si>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</si>
  <si>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</si>
  <si>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</si>
  <si>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</si>
  <si>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</si>
  <si>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</si>
  <si>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</si>
  <si>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</si>
  <si>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</si>
  <si>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</si>
  <si>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</si>
  <si>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</si>
  <si>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</si>
  <si>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</si>
  <si>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</si>
  <si>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</si>
  <si>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</si>
  <si>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</si>
  <si>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</si>
  <si>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</si>
  <si>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</si>
  <si>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</si>
  <si>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</si>
  <si>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</si>
  <si>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</si>
  <si>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</si>
  <si>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</si>
  <si>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</si>
  <si>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</si>
  <si>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</si>
  <si>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</si>
  <si>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</si>
  <si>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</si>
  <si>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</si>
  <si>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</si>
  <si>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</si>
  <si>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</si>
  <si>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</si>
  <si>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</si>
  <si>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</si>
  <si>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</si>
  <si>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</si>
  <si>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</si>
  <si>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</si>
  <si>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</si>
  <si>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</si>
  <si>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</si>
  <si>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</si>
  <si>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</si>
  <si>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</si>
  <si>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</si>
  <si>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</si>
  <si>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</si>
  <si>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</si>
  <si>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</si>
  <si>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</si>
  <si>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</si>
  <si>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</si>
  <si>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</si>
  <si>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</si>
  <si>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</si>
  <si>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</si>
  <si>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</si>
  <si>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</si>
  <si>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</si>
  <si>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</si>
  <si>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</si>
  <si>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</si>
  <si>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</si>
  <si>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</si>
  <si>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</si>
  <si>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</si>
  <si>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</si>
  <si>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</si>
  <si>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</si>
  <si>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</si>
  <si>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</si>
  <si>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</si>
  <si>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</si>
  <si>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</si>
  <si>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</si>
  <si>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</si>
  <si>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</si>
  <si>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</si>
  <si>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</si>
  <si>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</si>
  <si>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</si>
  <si>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</si>
  <si>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</si>
  <si>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</si>
  <si>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</si>
  <si>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</si>
  <si>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</si>
  <si>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</si>
  <si>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</si>
  <si>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</si>
  <si>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</si>
  <si>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</si>
  <si>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</si>
  <si>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</si>
  <si>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</si>
  <si>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</si>
  <si>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</si>
  <si>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</si>
  <si>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</si>
  <si>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</si>
  <si>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</si>
  <si>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</si>
  <si>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</si>
  <si>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</si>
  <si>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</si>
  <si>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</si>
  <si>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</si>
  <si>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</si>
  <si>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</si>
  <si>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</si>
  <si>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</si>
  <si>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</si>
  <si>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</si>
  <si>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</si>
  <si>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</si>
  <si>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</si>
  <si>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</si>
  <si>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</si>
  <si>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</si>
  <si>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</si>
  <si>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</si>
  <si>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</si>
  <si>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</si>
  <si>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</si>
  <si>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</si>
  <si>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</si>
  <si>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</si>
  <si>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</si>
  <si>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</si>
  <si>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</si>
  <si>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</si>
  <si>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</si>
  <si>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</si>
  <si>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</si>
  <si>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</si>
  <si>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</si>
  <si>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</si>
  <si>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</si>
  <si>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</si>
  <si>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</si>
  <si>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</si>
  <si>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</si>
  <si>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</si>
  <si>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</si>
  <si>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</si>
  <si>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</si>
  <si>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</si>
  <si>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</si>
  <si>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</si>
  <si>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</si>
  <si>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</si>
  <si>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</si>
  <si>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</si>
  <si>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</si>
  <si>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</si>
  <si>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</si>
  <si>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</si>
  <si>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</si>
  <si>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</si>
  <si>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</si>
  <si>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</si>
  <si>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</si>
  <si>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</si>
  <si>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</si>
  <si>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</si>
  <si>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</si>
  <si>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</si>
  <si>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</si>
  <si>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</si>
  <si>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</si>
  <si>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</si>
  <si>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</si>
  <si>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</si>
  <si>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</si>
  <si>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</si>
  <si>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</si>
  <si>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</si>
  <si>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</si>
  <si>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</si>
  <si>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</si>
  <si>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</si>
  <si>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</si>
  <si>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</si>
  <si>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</si>
  <si>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</si>
  <si>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</si>
  <si>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</si>
  <si>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</si>
  <si>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</si>
  <si>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</si>
  <si>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</si>
  <si>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</si>
  <si>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</si>
  <si>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</si>
  <si>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</si>
  <si>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</si>
  <si>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</si>
  <si>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</si>
  <si>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</si>
  <si>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</si>
  <si>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</si>
  <si>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</si>
  <si>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</si>
  <si>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</si>
  <si>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</si>
  <si>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</si>
  <si>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</si>
  <si>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</si>
  <si>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</si>
  <si>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</si>
  <si>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</si>
  <si>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</si>
  <si>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</si>
  <si>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</si>
  <si>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</si>
  <si>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</si>
  <si>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</si>
  <si>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</si>
  <si>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</si>
  <si>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</si>
  <si>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</si>
  <si>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</si>
  <si>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</si>
  <si>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</si>
  <si>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</si>
  <si>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</si>
  <si>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</si>
  <si>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</si>
  <si>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</si>
  <si>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</si>
  <si>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</si>
  <si>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</si>
  <si>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</si>
  <si>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</si>
  <si>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</si>
  <si>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</si>
  <si>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</si>
  <si>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</si>
  <si>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</si>
  <si>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</si>
  <si>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</si>
  <si>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</si>
  <si>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</si>
  <si>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</si>
  <si>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</si>
  <si>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</si>
  <si>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</si>
  <si>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</si>
  <si>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</si>
  <si>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</si>
  <si>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</si>
  <si>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</si>
  <si>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</si>
  <si>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</si>
  <si>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</si>
  <si>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</si>
  <si>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</si>
  <si>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</si>
  <si>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</si>
  <si>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</si>
  <si>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</si>
  <si>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</si>
  <si>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</si>
  <si>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</si>
  <si>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</si>
  <si>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</si>
  <si>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</si>
  <si>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</si>
  <si>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</si>
  <si>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</si>
  <si>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</si>
  <si>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</si>
  <si>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</si>
  <si>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</si>
  <si>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</si>
  <si>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</si>
  <si>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</si>
  <si>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</si>
  <si>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</si>
  <si>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</si>
  <si>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</si>
  <si>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</si>
  <si>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</si>
  <si>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</si>
  <si>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</si>
  <si>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</si>
  <si>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</si>
  <si>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</si>
  <si>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</si>
  <si>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</si>
  <si>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</si>
  <si>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</si>
  <si>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</si>
  <si>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</si>
  <si>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</si>
  <si>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</si>
  <si>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</si>
  <si>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</si>
  <si>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</si>
  <si>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</si>
  <si>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</si>
  <si>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</si>
  <si>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</si>
  <si>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</si>
  <si>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</si>
  <si>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</si>
  <si>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</si>
  <si>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</si>
  <si>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</si>
  <si>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</si>
  <si>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</si>
  <si>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</si>
  <si>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</si>
  <si>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</si>
  <si>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</si>
  <si>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</si>
  <si>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</si>
  <si>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</si>
  <si>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</si>
  <si>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</si>
  <si>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</si>
  <si>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</si>
  <si>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</si>
  <si>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</si>
  <si>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</si>
  <si>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</si>
  <si>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</si>
  <si>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</si>
  <si>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</si>
  <si>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</si>
  <si>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</si>
  <si>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</si>
  <si>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</si>
  <si>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</si>
  <si>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</si>
  <si>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</si>
  <si>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</si>
  <si>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</si>
  <si>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</si>
  <si>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</si>
  <si>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</si>
  <si>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</si>
  <si>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</si>
  <si>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</si>
  <si>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</si>
  <si>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</si>
  <si>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</si>
  <si>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</si>
  <si>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</si>
  <si>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</si>
  <si>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</si>
  <si>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</si>
  <si>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</si>
  <si>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</si>
  <si>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</si>
  <si>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</si>
  <si>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</si>
  <si>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</si>
  <si>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</si>
  <si>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</si>
  <si>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</si>
  <si>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</si>
  <si>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</si>
  <si>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</si>
  <si>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</si>
  <si>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</si>
  <si>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</si>
  <si>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</si>
  <si>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</si>
  <si>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</si>
  <si>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</si>
  <si>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</si>
  <si>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</si>
  <si>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</si>
  <si>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</si>
  <si>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</si>
  <si>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</si>
  <si>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</si>
  <si>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</si>
  <si>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</si>
  <si>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</si>
  <si>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</si>
  <si>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</si>
  <si>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</si>
  <si>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</si>
  <si>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</si>
  <si>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</si>
  <si>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</si>
  <si>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</si>
  <si>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</si>
  <si>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</si>
  <si>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</si>
  <si>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</si>
  <si>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</si>
  <si>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</si>
  <si>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</si>
  <si>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</si>
  <si>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</si>
  <si>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</si>
  <si>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</si>
  <si>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</si>
  <si>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</si>
  <si>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</si>
  <si>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</si>
  <si>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</si>
  <si>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</si>
  <si>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</si>
  <si>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</si>
  <si>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</si>
  <si>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</si>
  <si>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</si>
  <si>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</si>
  <si>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</si>
  <si>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</si>
  <si>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</si>
  <si>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</si>
  <si>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</si>
  <si>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</si>
  <si>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</si>
  <si>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</si>
  <si>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</si>
  <si>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</si>
  <si>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</si>
  <si>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</si>
  <si>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</si>
  <si>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</si>
  <si>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</si>
  <si>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</si>
  <si>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</si>
  <si>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</si>
  <si>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</si>
  <si>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</si>
  <si>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</si>
  <si>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</si>
  <si>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</si>
  <si>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</si>
  <si>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</si>
  <si>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</si>
  <si>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</si>
  <si>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</si>
  <si>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</si>
  <si>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</si>
  <si>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</si>
  <si>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</si>
  <si>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</si>
  <si>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</si>
  <si>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</si>
  <si>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</si>
  <si>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</si>
  <si>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</si>
  <si>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</si>
  <si>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</si>
  <si>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</si>
  <si>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</si>
  <si>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</si>
  <si>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</si>
  <si>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</si>
  <si>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</si>
  <si>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</si>
  <si>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</si>
  <si>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</si>
  <si>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</si>
  <si>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</si>
  <si>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</si>
  <si>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</si>
  <si>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</si>
  <si>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</si>
  <si>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</si>
  <si>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</si>
  <si>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</si>
  <si>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</si>
  <si>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</si>
  <si>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</si>
  <si>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</si>
  <si>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</si>
  <si>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</si>
  <si>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</si>
  <si>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</si>
  <si>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</si>
  <si>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</si>
  <si>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</si>
  <si>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</si>
  <si>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</si>
  <si>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</si>
  <si>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</si>
  <si>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</si>
  <si>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</si>
  <si>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</si>
  <si>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</si>
  <si>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</si>
  <si>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</si>
  <si>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</si>
  <si>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</si>
  <si>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</si>
  <si>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</si>
  <si>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</si>
  <si>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</si>
  <si>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</si>
  <si>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</si>
  <si>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</si>
  <si>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</si>
  <si>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</si>
  <si>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</si>
  <si>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</si>
  <si>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</si>
  <si>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</si>
  <si>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</si>
  <si>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</si>
  <si>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</si>
  <si>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</si>
  <si>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</si>
  <si>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</si>
  <si>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</si>
  <si>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</si>
  <si>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</si>
  <si>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</si>
  <si>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</si>
  <si>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</si>
  <si>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</si>
  <si>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</si>
  <si>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</si>
  <si>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</si>
  <si>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</si>
  <si>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</si>
  <si>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</si>
  <si>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</si>
  <si>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</si>
  <si>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</si>
  <si>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</si>
  <si>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</si>
  <si>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</si>
  <si>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</si>
  <si>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</si>
  <si>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</si>
  <si>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</si>
  <si>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</si>
  <si>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</si>
  <si>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</si>
  <si>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</si>
  <si>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</si>
  <si>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</si>
  <si>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</si>
  <si>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</si>
  <si>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</si>
  <si>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</si>
  <si>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</si>
  <si>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</si>
  <si>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</si>
  <si>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</si>
  <si>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</si>
  <si>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</si>
  <si>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</si>
  <si>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</si>
  <si>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</si>
  <si>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</si>
  <si>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</si>
  <si>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</si>
  <si>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</si>
  <si>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</si>
  <si>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</si>
  <si>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</si>
  <si>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</si>
  <si>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</si>
  <si>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</si>
  <si>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</si>
  <si>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</si>
  <si>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</si>
  <si>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</si>
  <si>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</si>
  <si>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</si>
  <si>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</si>
  <si>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</si>
  <si>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</si>
  <si>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</si>
  <si>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</si>
  <si>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</si>
  <si>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</si>
  <si>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</si>
  <si>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</si>
  <si>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</si>
  <si>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</si>
  <si>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</si>
  <si>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</si>
  <si>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</si>
  <si>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</si>
  <si>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</si>
  <si>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</si>
  <si>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</si>
  <si>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</si>
  <si>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</si>
  <si>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</si>
  <si>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</si>
  <si>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</si>
  <si>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</si>
  <si>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</si>
  <si>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</si>
  <si>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</si>
  <si>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</si>
  <si>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</si>
  <si>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</si>
  <si>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</si>
  <si>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</si>
  <si>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</si>
  <si>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</si>
  <si>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</si>
  <si>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</si>
  <si>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</si>
  <si>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</si>
  <si>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</si>
  <si>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</si>
  <si>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</si>
  <si>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</si>
  <si>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</si>
  <si>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</si>
  <si>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</si>
  <si>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</si>
  <si>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</si>
  <si>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</si>
  <si>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</si>
  <si>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</si>
  <si>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</si>
  <si>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</si>
  <si>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</si>
  <si>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</si>
  <si>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</si>
  <si>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</si>
  <si>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</si>
  <si>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</si>
  <si>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</si>
  <si>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</si>
  <si>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</si>
  <si>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</si>
  <si>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</si>
  <si>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</si>
  <si>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</si>
  <si>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</si>
  <si>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</si>
  <si>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</si>
  <si>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</si>
  <si>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</si>
  <si>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</si>
  <si>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</si>
  <si>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</si>
  <si>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</si>
  <si>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</si>
  <si>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</si>
  <si>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</si>
  <si>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</si>
  <si>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</si>
  <si>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</si>
  <si>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</si>
  <si>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</si>
  <si>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</si>
  <si>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</si>
  <si>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</si>
  <si>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</si>
  <si>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</si>
  <si>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</si>
  <si>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</si>
  <si>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</si>
  <si>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</si>
  <si>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</si>
  <si>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</si>
  <si>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</si>
  <si>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</si>
  <si>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</si>
  <si>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</si>
  <si>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</si>
  <si>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</si>
  <si>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</si>
  <si>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</si>
  <si>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</si>
  <si>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</si>
  <si>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</si>
  <si>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</si>
  <si>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</si>
  <si>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</si>
  <si>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</si>
  <si>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</si>
  <si>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</si>
  <si>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</si>
  <si>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</si>
  <si>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</si>
  <si>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</si>
  <si>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</si>
  <si>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</si>
  <si>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</si>
  <si>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</si>
  <si>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</si>
  <si>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</si>
  <si>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</si>
  <si>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</si>
  <si>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</si>
  <si>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</si>
  <si>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</si>
  <si>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</si>
  <si>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</si>
  <si>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</si>
  <si>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</si>
  <si>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</si>
  <si>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</si>
  <si>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</si>
  <si>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</si>
  <si>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</si>
  <si>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</si>
  <si>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</si>
  <si>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</si>
  <si>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</si>
  <si>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</si>
  <si>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</si>
  <si>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</si>
  <si>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</si>
  <si>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</si>
  <si>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</si>
  <si>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</si>
  <si>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</si>
  <si>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</si>
  <si>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</si>
  <si>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</si>
  <si>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</si>
  <si>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</si>
  <si>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</si>
  <si>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</si>
  <si>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</si>
  <si>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</si>
  <si>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</si>
  <si>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</si>
  <si>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</si>
  <si>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</si>
  <si>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</si>
  <si>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</si>
  <si>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</si>
  <si>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</si>
  <si>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</si>
  <si>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</si>
  <si>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</si>
  <si>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</si>
  <si>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</si>
  <si>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</si>
  <si>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</si>
  <si>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</si>
  <si>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</si>
  <si>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</si>
  <si>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</si>
  <si>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</si>
  <si>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</si>
  <si>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</si>
  <si>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</si>
  <si>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</si>
  <si>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</si>
  <si>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</si>
  <si>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</si>
  <si>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</si>
  <si>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</si>
  <si>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</si>
  <si>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</si>
  <si>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</si>
  <si>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</si>
  <si>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</si>
  <si>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</si>
  <si>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</si>
  <si>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</si>
  <si>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</si>
  <si>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</si>
  <si>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</si>
  <si>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</si>
  <si>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</si>
  <si>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</si>
  <si>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</si>
  <si>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</si>
  <si>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</si>
  <si>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</si>
  <si>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</si>
  <si>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</si>
  <si>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</si>
  <si>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</si>
  <si>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</si>
  <si>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</si>
  <si>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</si>
  <si>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</si>
  <si>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</si>
  <si>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</si>
  <si>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</si>
  <si>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</si>
  <si>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</si>
  <si>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</si>
  <si>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</si>
  <si>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</si>
  <si>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</si>
  <si>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</si>
  <si>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</si>
  <si>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</si>
  <si>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</si>
  <si>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</si>
  <si>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</si>
  <si>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</si>
  <si>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</si>
  <si>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</si>
  <si>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</si>
  <si>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</si>
  <si>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</si>
  <si>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</si>
  <si>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</si>
  <si>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</si>
  <si>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</si>
  <si>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</si>
  <si>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</si>
  <si>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</si>
  <si>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</si>
  <si>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</si>
  <si>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</si>
  <si>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</si>
  <si>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</si>
  <si>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</si>
  <si>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</si>
  <si>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</si>
  <si>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</si>
  <si>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</si>
  <si>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</si>
  <si>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</si>
  <si>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</si>
  <si>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</si>
  <si>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</si>
  <si>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</si>
  <si>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</si>
  <si>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</si>
  <si>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</si>
  <si>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</si>
  <si>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</si>
  <si>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</si>
  <si>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</si>
  <si>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</si>
  <si>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</si>
  <si>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</si>
  <si>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</si>
  <si>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</si>
  <si>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</si>
  <si>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</si>
  <si>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</si>
  <si>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</si>
  <si>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</si>
  <si>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</si>
  <si>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</si>
  <si>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</si>
  <si>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</si>
  <si>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</si>
  <si>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</si>
  <si>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</si>
  <si>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</si>
  <si>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</si>
  <si>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</si>
  <si>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</si>
  <si>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</si>
  <si>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</si>
  <si>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</si>
  <si>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</si>
  <si>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</si>
  <si>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</si>
  <si>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</si>
  <si>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</si>
  <si>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</si>
  <si>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</si>
  <si>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</si>
  <si>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</si>
  <si>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</si>
  <si>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</si>
  <si>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</si>
  <si>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</si>
  <si>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</si>
  <si>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</si>
  <si>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</si>
  <si>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</si>
  <si>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</si>
  <si>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</si>
  <si>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</si>
  <si>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</si>
  <si>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</si>
  <si>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</si>
  <si>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</si>
  <si>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</si>
  <si>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</si>
  <si>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</si>
  <si>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</si>
  <si>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</si>
  <si>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</si>
  <si>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</si>
  <si>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</si>
  <si>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</si>
  <si>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</si>
  <si>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</si>
  <si>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</si>
  <si>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</si>
  <si>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</si>
  <si>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</si>
  <si>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</si>
  <si>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</si>
  <si>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</si>
  <si>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</si>
  <si>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</si>
  <si>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</si>
  <si>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</si>
  <si>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</si>
  <si>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</si>
  <si>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</si>
  <si>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</si>
  <si>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</si>
  <si>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</si>
  <si>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</si>
  <si>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</si>
  <si>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</si>
  <si>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</si>
  <si>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</si>
  <si>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</si>
  <si>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</si>
  <si>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</si>
  <si>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</si>
  <si>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</si>
  <si>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</si>
  <si>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</si>
  <si>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</si>
  <si>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</si>
  <si>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</si>
  <si>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</si>
  <si>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</si>
  <si>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</si>
  <si>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</si>
  <si>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</si>
  <si>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</si>
  <si>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</si>
  <si>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</si>
  <si>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</si>
  <si>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</si>
  <si>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</si>
  <si>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</si>
  <si>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</si>
  <si>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</si>
  <si>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</si>
  <si>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</si>
  <si>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</si>
  <si>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</si>
  <si>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</si>
  <si>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</si>
  <si>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</si>
  <si>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</si>
  <si>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</si>
  <si>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</si>
  <si>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</si>
  <si>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</si>
  <si>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</si>
  <si>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</si>
  <si>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</si>
  <si>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</si>
  <si>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</si>
  <si>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</si>
  <si>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</si>
  <si>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</si>
  <si>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</si>
  <si>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</si>
  <si>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</si>
  <si>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</si>
  <si>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</si>
  <si>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</si>
  <si>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</si>
  <si>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</si>
  <si>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</si>
  <si>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</si>
  <si>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</si>
  <si>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</si>
  <si>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</si>
  <si>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</si>
  <si>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</si>
  <si>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</si>
  <si>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</si>
  <si>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</si>
  <si>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</si>
  <si>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</si>
  <si>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</si>
  <si>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</si>
  <si>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</si>
  <si>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</si>
  <si>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</si>
  <si>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</si>
  <si>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</si>
  <si>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</si>
  <si>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</si>
  <si>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</si>
  <si>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</si>
  <si>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</si>
  <si>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</si>
  <si>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</si>
  <si>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</si>
  <si>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</si>
  <si>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</si>
  <si>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</si>
  <si>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</si>
  <si>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</si>
  <si>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</si>
  <si>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</si>
  <si>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</si>
  <si>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</si>
  <si>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</si>
  <si>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</si>
  <si>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</si>
  <si>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</si>
  <si>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</si>
  <si>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</si>
  <si>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</si>
  <si>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</si>
  <si>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</si>
  <si>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</si>
  <si>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</si>
  <si>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</si>
  <si>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</si>
  <si>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</si>
  <si>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</si>
  <si>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</si>
  <si>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</si>
  <si>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</si>
  <si>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</si>
  <si>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</si>
  <si>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</si>
  <si>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</si>
  <si>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</si>
  <si>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</si>
  <si>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</si>
  <si>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</si>
  <si>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</si>
  <si>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</si>
  <si>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</si>
  <si>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</si>
  <si>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</si>
  <si>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</si>
  <si>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</si>
  <si>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</si>
  <si>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</si>
  <si>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</si>
  <si>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</si>
  <si>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</si>
  <si>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</si>
  <si>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</si>
  <si>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</si>
  <si>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</si>
  <si>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</si>
  <si>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</si>
  <si>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</si>
  <si>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</si>
  <si>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</si>
  <si>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</si>
  <si>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</si>
  <si>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</si>
  <si>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</si>
  <si>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</si>
  <si>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</si>
  <si>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</si>
  <si>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</si>
  <si>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</si>
  <si>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</si>
  <si>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</si>
  <si>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</si>
  <si>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</si>
  <si>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</si>
  <si>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</si>
  <si>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</si>
  <si>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</si>
  <si>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</si>
  <si>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</si>
  <si>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</si>
  <si>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</si>
  <si>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</si>
  <si>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</si>
  <si>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</si>
  <si>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</si>
  <si>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</si>
  <si>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</si>
  <si>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</si>
  <si>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</si>
  <si>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</si>
  <si>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</si>
  <si>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</si>
  <si>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</si>
  <si>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</si>
  <si>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</si>
  <si>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</si>
  <si>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</si>
  <si>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</si>
  <si>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</si>
  <si>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</si>
  <si>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</si>
  <si>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</si>
  <si>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</si>
  <si>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</si>
  <si>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</si>
  <si>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</si>
  <si>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</si>
  <si>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</si>
  <si>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</si>
  <si>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</si>
  <si>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</si>
  <si>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</si>
  <si>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</si>
  <si>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</si>
  <si>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</si>
  <si>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</si>
  <si>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</si>
  <si>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</si>
  <si>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</si>
  <si>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</si>
  <si>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</si>
  <si>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</si>
  <si>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</si>
  <si>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</si>
  <si>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</si>
  <si>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</si>
  <si>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</si>
  <si>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</si>
  <si>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</si>
  <si>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</si>
  <si>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</si>
  <si>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</si>
  <si>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</si>
  <si>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</si>
  <si>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</si>
  <si>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</si>
  <si>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</si>
  <si>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</si>
  <si>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</si>
  <si>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</si>
  <si>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</si>
  <si>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</si>
  <si>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</si>
  <si>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</si>
  <si>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</si>
  <si>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</si>
  <si>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</si>
  <si>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</si>
  <si>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</si>
  <si>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</si>
  <si>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</si>
  <si>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</si>
  <si>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</si>
  <si>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</si>
  <si>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</si>
  <si>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</si>
  <si>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</si>
  <si>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</si>
  <si>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</si>
  <si>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</si>
  <si>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</si>
  <si>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</si>
  <si>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</si>
  <si>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</si>
  <si>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</si>
  <si>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</si>
  <si>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</si>
  <si>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</si>
  <si>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</si>
  <si>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</si>
  <si>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</si>
  <si>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</si>
  <si>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</si>
  <si>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</si>
  <si>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</si>
  <si>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</si>
  <si>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</si>
  <si>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</si>
  <si>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</si>
  <si>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</si>
  <si>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</si>
  <si>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</si>
  <si>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</si>
  <si>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</si>
  <si>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</si>
  <si>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</si>
  <si>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</si>
  <si>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</si>
  <si>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</si>
  <si>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</si>
  <si>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</si>
  <si>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</si>
  <si>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</si>
  <si>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</si>
  <si>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</si>
  <si>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</si>
  <si>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</si>
  <si>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</si>
  <si>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</si>
  <si>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</si>
  <si>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</si>
  <si>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</si>
  <si>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</si>
  <si>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</si>
  <si>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</si>
  <si>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</si>
  <si>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</si>
  <si>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</si>
  <si>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</si>
  <si>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</si>
  <si>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</si>
  <si>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</si>
  <si>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</si>
  <si>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</si>
  <si>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</si>
  <si>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</si>
  <si>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</si>
  <si>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</si>
  <si>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</si>
  <si>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</si>
  <si>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</si>
  <si>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</si>
  <si>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</si>
  <si>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</si>
  <si>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</si>
  <si>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</si>
  <si>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</si>
  <si>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</si>
  <si>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</si>
  <si>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</si>
  <si>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</si>
  <si>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</si>
  <si>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</si>
  <si>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</si>
  <si>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</si>
  <si>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</si>
  <si>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</si>
  <si>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</si>
  <si>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</si>
  <si>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</si>
  <si>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</si>
  <si>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</si>
  <si>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</si>
  <si>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</si>
  <si>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</si>
  <si>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</si>
  <si>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</si>
  <si>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</si>
  <si>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</si>
  <si>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</si>
  <si>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</si>
  <si>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</si>
  <si>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</si>
  <si>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</si>
  <si>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</si>
  <si>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</si>
  <si>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</si>
  <si>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</si>
  <si>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</si>
  <si>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</si>
  <si>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</si>
  <si>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</si>
  <si>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</si>
  <si>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</si>
  <si>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</si>
  <si>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</si>
  <si>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</si>
  <si>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</si>
  <si>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</si>
  <si>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</si>
  <si>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</si>
  <si>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</si>
  <si>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</si>
  <si>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</si>
  <si>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</si>
  <si>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</si>
  <si>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</si>
  <si>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</si>
  <si>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</si>
  <si>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</si>
  <si>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</si>
  <si>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</si>
  <si>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</si>
  <si>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</si>
  <si>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</si>
  <si>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</si>
  <si>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</si>
  <si>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</si>
  <si>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</si>
  <si>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</si>
  <si>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</si>
  <si>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</si>
  <si>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</si>
  <si>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</si>
  <si>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</si>
  <si>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</si>
  <si>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</si>
  <si>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</si>
  <si>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</si>
  <si>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</si>
  <si>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</si>
  <si>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</si>
  <si>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</si>
  <si>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</si>
  <si>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</si>
  <si>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</si>
  <si>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</si>
  <si>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</si>
  <si>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</si>
  <si>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</si>
  <si>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</si>
  <si>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</si>
  <si>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</si>
  <si>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</si>
  <si>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</si>
  <si>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</si>
  <si>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</si>
  <si>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</si>
  <si>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</si>
  <si>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</si>
  <si>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</si>
  <si>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</si>
  <si>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</si>
  <si>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</si>
  <si>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</si>
  <si>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</si>
  <si>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</si>
  <si>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</si>
  <si>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</si>
  <si>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</si>
  <si>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</si>
  <si>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</si>
  <si>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</si>
  <si>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</si>
  <si>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</si>
  <si>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</si>
  <si>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</si>
  <si>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</si>
  <si>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</si>
  <si>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</si>
  <si>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</si>
  <si>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</si>
  <si>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</si>
  <si>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</si>
  <si>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</si>
  <si>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</si>
  <si>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</si>
  <si>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</si>
  <si>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</si>
  <si>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</si>
  <si>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</si>
  <si>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</si>
  <si>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</si>
  <si>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</si>
  <si>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</si>
  <si>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</si>
  <si>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</si>
  <si>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</si>
  <si>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</si>
  <si>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</si>
  <si>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</si>
  <si>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</si>
  <si>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</si>
  <si>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</si>
  <si>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</si>
  <si>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</si>
  <si>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</si>
  <si>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</si>
  <si>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</si>
  <si>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</si>
  <si>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</si>
  <si>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</si>
  <si>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</si>
  <si>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</si>
  <si>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</si>
  <si>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</si>
  <si>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</si>
  <si>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</si>
  <si>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</si>
  <si>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</si>
  <si>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</si>
  <si>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</si>
  <si>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</si>
  <si>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</si>
  <si>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</si>
  <si>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</si>
  <si>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</si>
  <si>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</si>
  <si>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</si>
  <si>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</si>
  <si>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</si>
  <si>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</si>
  <si>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</si>
  <si>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</si>
  <si>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</si>
  <si>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</si>
  <si>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</si>
  <si>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</si>
  <si>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</si>
  <si>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</si>
  <si>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</si>
  <si>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</si>
  <si>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</si>
  <si>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</si>
  <si>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</si>
  <si>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</si>
  <si>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</si>
  <si>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</si>
  <si>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</si>
  <si>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</si>
  <si>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</si>
  <si>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</si>
  <si>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</si>
  <si>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</si>
  <si>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</si>
  <si>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</si>
  <si>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</si>
  <si>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</si>
  <si>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</si>
  <si>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</si>
  <si>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</si>
  <si>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</si>
  <si>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</si>
  <si>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</si>
  <si>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</si>
  <si>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</si>
  <si>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</si>
  <si>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</si>
  <si>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</si>
  <si>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</si>
  <si>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</si>
  <si>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</si>
  <si>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</si>
  <si>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</si>
  <si>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</si>
  <si>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</si>
  <si>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</si>
  <si>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</si>
  <si>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</si>
  <si>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</si>
  <si>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</si>
  <si>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</si>
  <si>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</si>
  <si>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</si>
  <si>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</si>
  <si>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</si>
  <si>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</si>
  <si>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</si>
  <si>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</si>
  <si>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</si>
  <si>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</si>
  <si>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</si>
  <si>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</si>
  <si>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</si>
  <si>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</si>
  <si>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</si>
  <si>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</si>
  <si>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</si>
  <si>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</si>
  <si>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</si>
  <si>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</si>
  <si>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</si>
  <si>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</si>
  <si>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</si>
  <si>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</si>
  <si>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</si>
  <si>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</si>
  <si>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</si>
  <si>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</si>
  <si>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</si>
  <si>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</si>
  <si>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</si>
  <si>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</si>
  <si>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</si>
  <si>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</si>
  <si>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</si>
  <si>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</si>
  <si>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</si>
  <si>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</si>
  <si>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</si>
  <si>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</si>
  <si>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</si>
  <si>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</si>
  <si>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</si>
  <si>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</si>
  <si>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</si>
  <si>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</si>
  <si>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</si>
  <si>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</si>
  <si>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</si>
  <si>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</si>
  <si>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</si>
  <si>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</si>
  <si>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</si>
  <si>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</si>
  <si>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</si>
  <si>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</si>
  <si>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</si>
  <si>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</si>
  <si>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</si>
  <si>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</si>
  <si>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</si>
  <si>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</si>
  <si>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</si>
  <si>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</si>
  <si>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</si>
  <si>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</si>
  <si>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</si>
  <si>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</si>
  <si>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</si>
  <si>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</si>
  <si>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</si>
  <si>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</si>
  <si>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</si>
  <si>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</si>
  <si>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</si>
  <si>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</si>
  <si>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</si>
  <si>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</si>
  <si>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</si>
  <si>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</si>
  <si>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</si>
  <si>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</si>
  <si>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</si>
  <si>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</si>
  <si>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</si>
  <si>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</si>
  <si>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</si>
  <si>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</si>
  <si>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</si>
  <si>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</si>
  <si>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</si>
  <si>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</si>
  <si>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</si>
  <si>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</si>
  <si>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</si>
  <si>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</si>
  <si>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</si>
  <si>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</si>
  <si>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</si>
  <si>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</si>
  <si>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</si>
  <si>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</si>
  <si>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</si>
  <si>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</si>
  <si>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</si>
  <si>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</si>
  <si>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</si>
  <si>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</si>
  <si>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</si>
  <si>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</si>
  <si>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</si>
  <si>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</si>
  <si>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</si>
  <si>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</si>
  <si>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</si>
  <si>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</si>
  <si>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</si>
  <si>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</si>
  <si>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</si>
  <si>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</si>
  <si>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</si>
  <si>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</si>
  <si>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</si>
  <si>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</si>
  <si>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</si>
  <si>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</si>
  <si>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</si>
  <si>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</si>
  <si>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</si>
  <si>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</si>
  <si>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</si>
  <si>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</si>
  <si>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</si>
  <si>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</si>
  <si>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</si>
  <si>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</si>
  <si>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</si>
  <si>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</si>
  <si>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</si>
  <si>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</si>
  <si>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</si>
  <si>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</si>
  <si>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</si>
  <si>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</si>
  <si>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</si>
  <si>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</si>
  <si>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</si>
  <si>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</si>
  <si>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</si>
  <si>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</si>
  <si>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</si>
  <si>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</si>
  <si>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</si>
  <si>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</si>
  <si>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</si>
  <si>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</si>
  <si>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</si>
  <si>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</si>
  <si>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</si>
  <si>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</si>
  <si>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</si>
  <si>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</si>
  <si>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</si>
  <si>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</si>
  <si>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</si>
  <si>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</si>
  <si>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</si>
  <si>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</si>
  <si>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</si>
  <si>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</si>
  <si>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</si>
  <si>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</si>
  <si>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</si>
  <si>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</si>
  <si>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</si>
  <si>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</si>
  <si>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</si>
  <si>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</si>
  <si>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</si>
  <si>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</si>
  <si>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</si>
  <si>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</si>
  <si>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</si>
  <si>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</si>
  <si>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</si>
  <si>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</si>
  <si>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</si>
  <si>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</si>
  <si>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</si>
  <si>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</si>
  <si>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</si>
  <si>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</si>
  <si>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</si>
  <si>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</si>
  <si>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</si>
  <si>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</si>
  <si>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</si>
  <si>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</si>
  <si>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</si>
  <si>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</si>
  <si>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</si>
  <si>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</si>
  <si>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</si>
  <si>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</si>
  <si>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</si>
  <si>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</si>
  <si>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</si>
  <si>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</si>
  <si>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</si>
  <si>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</si>
  <si>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</si>
  <si>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</si>
  <si>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</si>
  <si>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</si>
  <si>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</si>
  <si>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</si>
  <si>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</si>
  <si>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</si>
  <si>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</si>
  <si>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</si>
  <si>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</si>
  <si>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</si>
  <si>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</si>
  <si>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</si>
  <si>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</si>
  <si>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</si>
  <si>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</si>
  <si>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</si>
  <si>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</si>
  <si>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</si>
  <si>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</si>
  <si>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</si>
  <si>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</si>
  <si>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</si>
  <si>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</si>
  <si>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</si>
  <si>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</si>
  <si>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</si>
  <si>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</si>
  <si>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</si>
  <si>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</si>
  <si>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</si>
  <si>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</si>
  <si>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</si>
  <si>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</si>
  <si>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</si>
  <si>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</si>
  <si>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</si>
  <si>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</si>
  <si>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</si>
  <si>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</si>
  <si>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</si>
  <si>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</si>
  <si>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</si>
  <si>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</si>
  <si>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</si>
  <si>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</si>
  <si>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</si>
  <si>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</si>
  <si>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</si>
  <si>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</si>
  <si>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</si>
  <si>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</si>
  <si>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</si>
  <si>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</si>
  <si>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</si>
  <si>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</si>
  <si>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</si>
  <si>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</si>
  <si>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</si>
  <si>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</si>
  <si>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</si>
  <si>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</si>
  <si>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</si>
  <si>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</si>
  <si>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</si>
  <si>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</si>
  <si>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</si>
  <si>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</si>
  <si>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</si>
  <si>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</si>
  <si>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</si>
  <si>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</si>
  <si>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</si>
  <si>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</si>
  <si>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</si>
  <si>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</si>
  <si>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</si>
  <si>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</si>
  <si>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</si>
  <si>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</si>
  <si>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</si>
  <si>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</si>
  <si>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</si>
  <si>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</si>
  <si>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</si>
  <si>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</si>
  <si>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</si>
  <si>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</si>
  <si>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</si>
  <si>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</si>
  <si>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</si>
  <si>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</si>
  <si>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</si>
  <si>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</si>
  <si>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</si>
  <si>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</si>
  <si>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</si>
  <si>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</si>
  <si>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</si>
  <si>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</si>
  <si>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</si>
  <si>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</si>
  <si>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</si>
  <si>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</si>
  <si>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</si>
  <si>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</si>
  <si>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</si>
  <si>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</si>
  <si>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</si>
  <si>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</si>
  <si>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</si>
  <si>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</si>
  <si>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</si>
  <si>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</si>
  <si>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</si>
  <si>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</si>
  <si>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</si>
  <si>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</si>
  <si>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</si>
  <si>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</si>
  <si>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</si>
  <si>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</si>
  <si>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</si>
  <si>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</si>
  <si>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</si>
  <si>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</si>
  <si>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</si>
  <si>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</si>
  <si>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</si>
  <si>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</si>
  <si>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</si>
  <si>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</si>
  <si>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</si>
  <si>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</si>
  <si>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</si>
  <si>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</si>
  <si>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</si>
  <si>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</si>
  <si>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</si>
  <si>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</si>
  <si>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</si>
  <si>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</si>
  <si>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</si>
  <si>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</si>
  <si>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</si>
  <si>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</si>
  <si>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</si>
  <si>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</si>
  <si>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</si>
  <si>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</si>
  <si>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</si>
  <si>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</si>
  <si>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</si>
  <si>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</si>
  <si>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</si>
  <si>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</si>
  <si>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</si>
  <si>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</si>
  <si>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</si>
  <si>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</si>
  <si>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</si>
  <si>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</si>
  <si>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</si>
  <si>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</si>
  <si>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</si>
  <si>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</si>
  <si>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</si>
  <si>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</si>
  <si>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</si>
  <si>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</si>
  <si>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</si>
  <si>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</si>
  <si>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</si>
  <si>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</si>
  <si>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</si>
  <si>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</si>
  <si>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</si>
  <si>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</si>
  <si>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</si>
  <si>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</si>
  <si>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</si>
  <si>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</si>
  <si>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</si>
  <si>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</si>
  <si>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</si>
  <si>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</si>
  <si>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</si>
  <si>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</si>
  <si>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</si>
  <si>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</si>
  <si>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</si>
  <si>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</si>
  <si>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</si>
  <si>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</si>
  <si>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</si>
  <si>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</si>
  <si>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</si>
  <si>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</si>
  <si>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</si>
  <si>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</si>
  <si>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</si>
  <si>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</si>
  <si>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</si>
  <si>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</si>
  <si>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</si>
  <si>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</si>
  <si>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</si>
  <si>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</si>
  <si>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</si>
  <si>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</si>
  <si>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</si>
  <si>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</si>
  <si>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</si>
  <si>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</si>
  <si>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</si>
  <si>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</si>
  <si>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</si>
  <si>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</si>
  <si>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</si>
  <si>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</si>
  <si>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</si>
  <si>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</si>
  <si>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</si>
  <si>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</si>
  <si>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</si>
  <si>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</si>
  <si>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</si>
  <si>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</si>
  <si>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</si>
  <si>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</si>
  <si>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</si>
  <si>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</si>
  <si>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</si>
  <si>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</si>
  <si>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</si>
  <si>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</si>
  <si>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</si>
  <si>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</si>
  <si>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</si>
  <si>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</si>
  <si>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</si>
  <si>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</si>
  <si>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</si>
  <si>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</si>
  <si>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</si>
  <si>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</si>
  <si>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</si>
  <si>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</si>
  <si>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</si>
  <si>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</si>
  <si>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</si>
  <si>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</si>
  <si>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</si>
  <si>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</si>
  <si>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</si>
  <si>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</si>
  <si>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</si>
  <si>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</si>
  <si>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</si>
  <si>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</si>
  <si>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</si>
  <si>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</si>
  <si>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</si>
  <si>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</si>
  <si>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</si>
  <si>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</si>
  <si>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</si>
  <si>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</si>
  <si>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</si>
  <si>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</si>
  <si>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</si>
  <si>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</si>
  <si>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</si>
  <si>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</si>
  <si>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</si>
  <si>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</si>
  <si>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</si>
  <si>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</si>
  <si>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</si>
  <si>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</si>
  <si>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</si>
  <si>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</si>
  <si>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</si>
  <si>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</si>
  <si>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</si>
  <si>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</si>
  <si>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</si>
  <si>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</si>
  <si>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</si>
  <si>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</si>
  <si>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</si>
  <si>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</si>
  <si>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</si>
  <si>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</si>
  <si>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</si>
  <si>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</si>
  <si>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</si>
  <si>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</si>
  <si>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</si>
  <si>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</si>
  <si>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</si>
  <si>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</si>
  <si>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</si>
  <si>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</si>
  <si>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</si>
  <si>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</si>
  <si>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</si>
  <si>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</si>
  <si>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</si>
  <si>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</si>
  <si>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</si>
  <si>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</si>
  <si>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</si>
  <si>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</si>
  <si>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</si>
  <si>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</si>
  <si>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</si>
  <si>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</si>
  <si>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</si>
  <si>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</si>
  <si>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</si>
  <si>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</si>
  <si>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</si>
  <si>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</si>
  <si>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</si>
  <si>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</si>
  <si>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</si>
  <si>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</si>
  <si>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</si>
  <si>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</si>
  <si>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</si>
  <si>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</si>
  <si>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</si>
  <si>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</si>
  <si>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</si>
  <si>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</si>
  <si>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</si>
  <si>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</si>
  <si>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</si>
  <si>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</si>
  <si>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</si>
  <si>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</si>
  <si>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</si>
  <si>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</si>
  <si>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</si>
  <si>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</si>
  <si>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</si>
  <si>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</si>
  <si>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</si>
  <si>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</si>
  <si>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</si>
  <si>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</si>
  <si>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</si>
  <si>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</si>
  <si>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</si>
  <si>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</si>
  <si>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</si>
  <si>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</si>
  <si>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</si>
  <si>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</si>
  <si>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</si>
  <si>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</si>
  <si>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</si>
  <si>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</si>
  <si>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</si>
  <si>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</si>
  <si>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</si>
  <si>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</si>
  <si>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</si>
  <si>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</si>
  <si>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</si>
  <si>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</si>
  <si>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</si>
  <si>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</si>
  <si>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</si>
  <si>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</si>
  <si>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</si>
  <si>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</si>
  <si>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</si>
  <si>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</si>
  <si>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</si>
  <si>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</si>
  <si>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</si>
  <si>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</si>
  <si>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</si>
  <si>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</si>
  <si>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</si>
  <si>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</si>
  <si>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</si>
  <si>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</si>
  <si>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</si>
  <si>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</si>
  <si>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</si>
  <si>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</si>
  <si>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</si>
  <si>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</si>
  <si>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</si>
  <si>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</si>
  <si>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</si>
  <si>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</si>
  <si>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</si>
  <si>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</si>
  <si>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</si>
  <si>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</si>
  <si>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</si>
  <si>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</si>
  <si>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</si>
  <si>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</si>
  <si>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</si>
  <si>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</si>
  <si>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</si>
  <si>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</si>
  <si>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</si>
  <si>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</si>
  <si>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</si>
  <si>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</si>
  <si>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</si>
  <si>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</si>
  <si>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</si>
  <si>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</si>
  <si>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</si>
  <si>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</si>
  <si>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</si>
  <si>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</si>
  <si>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</si>
  <si>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</si>
  <si>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</si>
  <si>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</si>
  <si>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</si>
  <si>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</si>
  <si>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</si>
  <si>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</si>
  <si>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</si>
  <si>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</si>
  <si>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</si>
  <si>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</si>
  <si>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</si>
  <si>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</si>
  <si>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</si>
  <si>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</si>
  <si>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</si>
  <si>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</si>
  <si>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</si>
  <si>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</si>
  <si>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</si>
  <si>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</si>
  <si>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</si>
  <si>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</si>
  <si>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</si>
  <si>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</si>
  <si>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</si>
  <si>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</si>
  <si>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</si>
  <si>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</si>
  <si>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</si>
  <si>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</si>
  <si>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</si>
  <si>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</si>
  <si>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</si>
  <si>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</si>
  <si>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</si>
  <si>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</si>
  <si>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</si>
  <si>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</si>
  <si>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</si>
  <si>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</si>
  <si>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</si>
  <si>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</si>
  <si>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</si>
  <si>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</si>
  <si>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</si>
  <si>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</si>
  <si>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</si>
  <si>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</si>
  <si>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</si>
  <si>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</si>
  <si>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</si>
  <si>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</si>
  <si>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</si>
  <si>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</si>
  <si>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</si>
  <si>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</si>
  <si>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</si>
  <si>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</si>
  <si>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</si>
  <si>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</si>
  <si>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</si>
  <si>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</si>
  <si>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</si>
  <si>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</si>
  <si>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</si>
  <si>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</si>
  <si>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</si>
  <si>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</si>
  <si>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</si>
  <si>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</si>
  <si>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</si>
  <si>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</si>
  <si>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</si>
  <si>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</si>
  <si>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</si>
  <si>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</si>
  <si>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</si>
  <si>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</si>
  <si>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</si>
  <si>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</si>
  <si>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</si>
  <si>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</si>
  <si>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</si>
  <si>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</si>
  <si>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</si>
  <si>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</si>
  <si>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</si>
  <si>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</si>
  <si>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</si>
  <si>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</si>
  <si>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</si>
  <si>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</si>
  <si>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</si>
  <si>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</si>
  <si>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</si>
  <si>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</si>
  <si>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</si>
  <si>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</si>
  <si>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</si>
  <si>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</si>
  <si>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</si>
  <si>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</si>
  <si>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</si>
  <si>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</si>
  <si>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</si>
  <si>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</si>
  <si>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</si>
  <si>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</si>
  <si>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</si>
  <si>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</si>
  <si>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</si>
  <si>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</si>
  <si>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</si>
  <si>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</si>
  <si>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</si>
  <si>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</si>
  <si>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</si>
  <si>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</si>
  <si>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</si>
  <si>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</si>
  <si>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</si>
  <si>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</si>
  <si>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</si>
  <si>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</si>
  <si>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</si>
  <si>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</si>
  <si>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</si>
  <si>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</si>
  <si>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</si>
  <si>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</si>
  <si>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</si>
  <si>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</si>
  <si>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</si>
  <si>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</si>
  <si>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</si>
  <si>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</si>
  <si>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</si>
  <si>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</si>
  <si>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</si>
  <si>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</si>
  <si>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</si>
  <si>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</si>
  <si>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</si>
  <si>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</si>
  <si>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</si>
  <si>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</si>
  <si>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</si>
  <si>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</si>
  <si>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</si>
  <si>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</si>
  <si>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</si>
  <si>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</si>
  <si>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</si>
  <si>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</si>
  <si>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</si>
  <si>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</si>
  <si>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</si>
  <si>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</si>
  <si>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</si>
  <si>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</si>
  <si>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</si>
  <si>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</si>
  <si>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</si>
  <si>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</si>
  <si>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</si>
  <si>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</si>
  <si>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</si>
  <si>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</si>
  <si>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</si>
  <si>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</si>
  <si>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</si>
  <si>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</si>
  <si>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</si>
  <si>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</si>
  <si>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</si>
  <si>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</si>
  <si>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</si>
  <si>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</si>
  <si>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</si>
  <si>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</si>
  <si>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</si>
  <si>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</si>
  <si>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</si>
  <si>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</si>
  <si>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</si>
  <si>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</si>
  <si>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</si>
  <si>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</si>
  <si>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</si>
  <si>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</si>
  <si>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</si>
  <si>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</si>
  <si>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</si>
  <si>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</si>
  <si>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</si>
  <si>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</si>
  <si>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</si>
  <si>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</si>
  <si>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</si>
  <si>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</si>
  <si>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</si>
  <si>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</si>
  <si>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</si>
  <si>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</si>
  <si>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</si>
  <si>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</si>
  <si>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</si>
  <si>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</si>
  <si>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</si>
  <si>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</si>
  <si>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</si>
  <si>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</si>
  <si>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</si>
  <si>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</si>
  <si>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</si>
  <si>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</si>
  <si>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</si>
  <si>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</si>
  <si>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</si>
  <si>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</si>
  <si>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</si>
  <si>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</si>
  <si>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</si>
  <si>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</si>
  <si>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</si>
  <si>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</si>
  <si>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</si>
  <si>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</si>
  <si>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</si>
  <si>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</si>
  <si>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</si>
  <si>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</si>
  <si>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</si>
  <si>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</si>
  <si>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</si>
  <si>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</si>
  <si>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</si>
  <si>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</si>
  <si>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</si>
  <si>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</si>
  <si>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</si>
  <si>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</si>
  <si>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</si>
  <si>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</si>
  <si>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</si>
  <si>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</si>
  <si>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</si>
  <si>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</si>
  <si>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</si>
  <si>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</si>
  <si>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</si>
  <si>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</si>
  <si>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</si>
  <si>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</si>
  <si>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</si>
  <si>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</si>
  <si>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</si>
  <si>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</si>
  <si>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</si>
  <si>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</si>
  <si>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</si>
  <si>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</si>
  <si>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</si>
  <si>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</si>
  <si>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</si>
  <si>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</si>
  <si>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</si>
  <si>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</si>
  <si>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</si>
  <si>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</si>
  <si>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</si>
  <si>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</si>
  <si>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</si>
  <si>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</si>
  <si>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</si>
  <si>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</si>
  <si>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</si>
  <si>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</si>
  <si>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</si>
  <si>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</si>
  <si>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</si>
  <si>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</si>
  <si>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</si>
  <si>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</si>
  <si>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</si>
  <si>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</si>
  <si>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</si>
  <si>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</si>
  <si>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</si>
  <si>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</si>
  <si>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</si>
  <si>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</si>
  <si>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</si>
  <si>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</si>
  <si>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</si>
  <si>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</si>
  <si>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</si>
  <si>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</si>
  <si>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</si>
  <si>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</si>
  <si>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</si>
  <si>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</si>
  <si>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</si>
  <si>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</si>
  <si>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</si>
  <si>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</si>
  <si>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</si>
  <si>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</si>
  <si>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</si>
  <si>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</si>
  <si>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</si>
  <si>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</si>
  <si>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</si>
  <si>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</si>
  <si>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</si>
  <si>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</si>
  <si>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</si>
  <si>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</si>
  <si>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</si>
  <si>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</si>
  <si>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</si>
  <si>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</si>
  <si>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</si>
  <si>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</si>
  <si>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</si>
  <si>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</si>
  <si>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</si>
  <si>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</si>
  <si>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</si>
  <si>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</si>
  <si>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</si>
  <si>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</si>
  <si>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</si>
  <si>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</si>
  <si>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</si>
  <si>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</si>
  <si>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</si>
  <si>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</si>
  <si>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</si>
  <si>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</si>
  <si>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</si>
  <si>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</si>
  <si>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</si>
  <si>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</si>
  <si>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</si>
  <si>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</si>
  <si>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</si>
  <si>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</si>
  <si>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</si>
  <si>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</si>
  <si>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</si>
  <si>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</si>
  <si>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</si>
  <si>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</si>
  <si>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</si>
  <si>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</si>
  <si>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</si>
  <si>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</si>
  <si>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</si>
  <si>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</si>
  <si>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</si>
  <si>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</si>
  <si>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</si>
  <si>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</si>
  <si>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</si>
  <si>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</si>
  <si>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</si>
  <si>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</si>
  <si>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</si>
  <si>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</si>
  <si>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</si>
  <si>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</si>
  <si>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</si>
  <si>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</si>
  <si>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</si>
  <si>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</si>
  <si>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</si>
  <si>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</si>
  <si>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</si>
  <si>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</si>
  <si>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</si>
  <si>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</si>
  <si>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</si>
  <si>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</si>
  <si>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</si>
  <si>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</si>
  <si>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</si>
  <si>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</si>
  <si>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</si>
  <si>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</si>
  <si>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</si>
  <si>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</si>
  <si>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</si>
  <si>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</si>
  <si>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</si>
  <si>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</si>
  <si>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</si>
  <si>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</si>
  <si>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</si>
  <si>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</si>
  <si>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</si>
  <si>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</si>
  <si>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</si>
  <si>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</si>
  <si>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</si>
  <si>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</si>
  <si>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</si>
  <si>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</si>
  <si>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</si>
  <si>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</si>
  <si>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</si>
  <si>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</si>
  <si>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</si>
  <si>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</si>
  <si>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</si>
  <si>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</si>
  <si>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</si>
  <si>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</si>
  <si>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</si>
  <si>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</si>
  <si>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</si>
  <si>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</si>
  <si>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</si>
  <si>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</si>
  <si>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</si>
  <si>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</si>
  <si>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</si>
  <si>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</si>
  <si>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</si>
  <si>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</si>
  <si>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</si>
  <si>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</si>
  <si>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</si>
  <si>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</si>
  <si>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</si>
  <si>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</si>
  <si>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</si>
  <si>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</si>
  <si>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</si>
  <si>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</si>
  <si>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</si>
  <si>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</si>
  <si>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</si>
  <si>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</si>
  <si>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</si>
  <si>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</si>
  <si>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</si>
  <si>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</si>
  <si>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</si>
  <si>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</si>
  <si>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</si>
  <si>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</si>
  <si>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</si>
  <si>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</si>
  <si>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</si>
  <si>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</si>
  <si>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</si>
  <si>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</si>
  <si>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</si>
  <si>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</si>
  <si>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</si>
  <si>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</si>
  <si>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</si>
  <si>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</si>
  <si>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</si>
  <si>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</si>
  <si>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</si>
  <si>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</si>
  <si>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</si>
  <si>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</si>
  <si>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</si>
  <si>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</si>
  <si>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</si>
  <si>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</si>
  <si>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</si>
  <si>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</si>
  <si>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</si>
  <si>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</si>
  <si>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</si>
  <si>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</si>
  <si>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</si>
  <si>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</si>
  <si>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</si>
  <si>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</si>
  <si>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</si>
  <si>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</si>
  <si>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</si>
  <si>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</si>
  <si>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</si>
  <si>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</si>
  <si>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</si>
  <si>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</si>
  <si>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</si>
  <si>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</si>
  <si>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</si>
  <si>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</si>
  <si>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</si>
  <si>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</si>
  <si>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</si>
  <si>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</si>
  <si>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</si>
  <si>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</si>
  <si>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</si>
  <si>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</si>
  <si>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</si>
  <si>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</si>
  <si>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</si>
  <si>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</si>
  <si>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</si>
  <si>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</si>
  <si>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</si>
  <si>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</si>
  <si>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</si>
  <si>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</si>
  <si>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</si>
  <si>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</si>
  <si>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</si>
  <si>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</si>
  <si>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</si>
  <si>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</si>
  <si>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</si>
  <si>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</si>
  <si>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</si>
  <si>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</si>
  <si>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</si>
  <si>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</si>
  <si>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</si>
  <si>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</si>
  <si>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</si>
  <si>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</si>
  <si>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</si>
  <si>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</si>
  <si>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</si>
  <si>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</si>
  <si>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</si>
  <si>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</si>
  <si>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</si>
  <si>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</si>
  <si>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</si>
  <si>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</si>
  <si>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</si>
  <si>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</si>
  <si>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</si>
  <si>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</si>
  <si>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</si>
  <si>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</si>
  <si>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</si>
  <si>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</si>
  <si>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</si>
  <si>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</si>
  <si>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</si>
  <si>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</si>
  <si>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</si>
  <si>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</si>
  <si>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</si>
  <si>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</si>
  <si>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</si>
  <si>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</si>
  <si>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</si>
  <si>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</si>
  <si>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</si>
  <si>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</si>
  <si>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</si>
  <si>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</si>
  <si>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</si>
  <si>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</si>
  <si>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</si>
  <si>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</si>
  <si>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</si>
  <si>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</si>
  <si>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</si>
  <si>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</si>
  <si>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</si>
  <si>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</si>
  <si>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</si>
  <si>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</si>
  <si>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</si>
  <si>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</si>
  <si>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</si>
  <si>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</si>
  <si>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</si>
  <si>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</si>
  <si>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</si>
  <si>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</si>
  <si>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</si>
  <si>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</si>
  <si>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</si>
  <si>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</si>
  <si>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</si>
  <si>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</si>
  <si>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</si>
  <si>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</si>
  <si>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</si>
  <si>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</si>
  <si>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</si>
  <si>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</si>
  <si>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</si>
  <si>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</si>
  <si>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</si>
  <si>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</si>
  <si>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</si>
  <si>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</si>
  <si>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</si>
  <si>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</si>
  <si>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</si>
  <si>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</si>
  <si>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</si>
  <si>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</si>
  <si>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</si>
  <si>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</si>
  <si>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</si>
  <si>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</si>
  <si>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</si>
  <si>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</si>
  <si>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</si>
  <si>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</si>
  <si>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</si>
  <si>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</si>
  <si>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</si>
  <si>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</si>
  <si>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</si>
  <si>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</si>
  <si>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</si>
  <si>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</si>
  <si>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</si>
  <si>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</si>
  <si>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</si>
  <si>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</si>
  <si>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</si>
  <si>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</si>
  <si>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</si>
  <si>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</si>
  <si>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</si>
  <si>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</si>
  <si>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</si>
  <si>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</si>
  <si>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</si>
  <si>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</si>
  <si>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</si>
  <si>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</si>
  <si>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</si>
  <si>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</si>
  <si>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</si>
  <si>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</si>
  <si>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</si>
  <si>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</si>
  <si>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</si>
  <si>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</si>
  <si>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</si>
  <si>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</si>
  <si>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</si>
  <si>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</si>
  <si>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</si>
  <si>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</si>
  <si>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</si>
  <si>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</si>
  <si>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</si>
  <si>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</si>
  <si>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</si>
  <si>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</si>
  <si>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</si>
  <si>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</si>
  <si>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</si>
  <si>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</si>
  <si>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</si>
  <si>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</si>
  <si>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</si>
  <si>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</si>
  <si>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</si>
  <si>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</si>
  <si>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</si>
  <si>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</si>
  <si>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</si>
  <si>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</si>
  <si>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</si>
  <si>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</si>
  <si>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</si>
  <si>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</si>
  <si>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</si>
  <si>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</si>
  <si>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</si>
  <si>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</si>
  <si>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</si>
  <si>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</si>
  <si>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</si>
  <si>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</si>
  <si>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</si>
  <si>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</si>
  <si>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</si>
  <si>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</si>
  <si>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</si>
  <si>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</si>
  <si>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</si>
  <si>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</si>
  <si>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</si>
  <si>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</si>
  <si>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</si>
  <si>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</si>
  <si>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</si>
  <si>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</si>
  <si>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</si>
  <si>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</si>
  <si>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</si>
  <si>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</si>
  <si>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</si>
  <si>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</si>
  <si>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</si>
  <si>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</si>
  <si>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</si>
  <si>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</si>
  <si>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</si>
  <si>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</si>
  <si>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</si>
  <si>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</si>
  <si>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</si>
  <si>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</si>
  <si>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</si>
  <si>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</si>
  <si>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</si>
  <si>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</si>
  <si>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</si>
  <si>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</si>
  <si>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</si>
  <si>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</si>
  <si>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</si>
  <si>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</si>
  <si>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</si>
  <si>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</si>
  <si>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</si>
  <si>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</si>
  <si>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</si>
  <si>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</si>
  <si>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</si>
  <si>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</si>
  <si>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</si>
  <si>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</si>
  <si>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</si>
  <si>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</si>
  <si>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</si>
  <si>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</si>
  <si>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</si>
  <si>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</si>
  <si>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</si>
  <si>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</si>
  <si>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</si>
  <si>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</si>
  <si>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</si>
  <si>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</si>
  <si>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</si>
  <si>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</si>
  <si>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</si>
  <si>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</si>
  <si>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</si>
  <si>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</si>
  <si>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</si>
  <si>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</si>
  <si>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</si>
  <si>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</si>
  <si>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</si>
  <si>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</si>
  <si>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</si>
  <si>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</si>
  <si>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</si>
  <si>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</si>
  <si>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</si>
  <si>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</si>
  <si>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</si>
  <si>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</si>
  <si>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</si>
  <si>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</si>
  <si>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</si>
  <si>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</si>
  <si>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</si>
  <si>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</si>
  <si>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</si>
  <si>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</si>
  <si>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</si>
  <si>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</si>
  <si>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</si>
  <si>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</si>
  <si>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</si>
  <si>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</si>
  <si>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</si>
  <si>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</si>
  <si>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</si>
  <si>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</si>
  <si>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</si>
  <si>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</si>
  <si>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</si>
  <si>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</si>
  <si>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</si>
  <si>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</si>
  <si>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</si>
  <si>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</si>
  <si>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</si>
  <si>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</si>
  <si>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</si>
  <si>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</si>
  <si>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</si>
  <si>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</si>
  <si>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</si>
  <si>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</si>
  <si>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</si>
  <si>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</si>
  <si>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</si>
  <si>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</si>
  <si>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</si>
  <si>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</si>
  <si>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</si>
  <si>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</si>
  <si>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</si>
  <si>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</si>
  <si>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</si>
  <si>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</si>
  <si>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</si>
  <si>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</si>
  <si>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</si>
  <si>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</si>
  <si>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</si>
  <si>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</si>
  <si>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</si>
  <si>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</si>
  <si>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</si>
  <si>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</si>
  <si>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</si>
  <si>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</si>
  <si>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</si>
  <si>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</si>
  <si>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</si>
  <si>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</si>
  <si>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</si>
  <si>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</si>
  <si>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</si>
  <si>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</si>
  <si>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</si>
  <si>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</si>
  <si>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</si>
  <si>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</si>
  <si>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</si>
  <si>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</si>
  <si>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</si>
  <si>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</si>
  <si>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</si>
  <si>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</si>
  <si>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</si>
  <si>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</si>
  <si>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</si>
  <si>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</si>
  <si>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</si>
  <si>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</si>
  <si>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</si>
  <si>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</si>
  <si>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</si>
  <si>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</si>
  <si>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</si>
  <si>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</si>
  <si>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</si>
  <si>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</si>
  <si>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</si>
  <si>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</si>
  <si>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</si>
  <si>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</si>
  <si>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</si>
  <si>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</si>
  <si>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</si>
  <si>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</si>
  <si>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</si>
  <si>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</si>
  <si>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</si>
  <si>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</si>
  <si>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</si>
  <si>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</si>
  <si>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</si>
  <si>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</si>
  <si>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</si>
  <si>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</si>
  <si>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</si>
  <si>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</si>
  <si>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</si>
  <si>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</si>
  <si>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</si>
  <si>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</si>
  <si>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</si>
  <si>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</si>
  <si>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</si>
  <si>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</si>
  <si>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</si>
  <si>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</si>
  <si>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</si>
  <si>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</si>
  <si>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</si>
  <si>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</si>
  <si>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</si>
  <si>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</si>
  <si>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</si>
  <si>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</si>
  <si>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</si>
  <si>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</si>
  <si>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</si>
  <si>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</si>
  <si>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</si>
  <si>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</si>
  <si>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</si>
  <si>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</si>
  <si>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</si>
  <si>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</si>
  <si>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</si>
  <si>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</si>
  <si>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</si>
  <si>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</si>
  <si>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</si>
  <si>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</si>
  <si>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</si>
  <si>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</si>
  <si>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</si>
  <si>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</si>
  <si>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</si>
  <si>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</si>
  <si>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</si>
  <si>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</si>
  <si>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</si>
  <si>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</si>
  <si>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</si>
  <si>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</si>
  <si>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</si>
  <si>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</si>
  <si>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</si>
  <si>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</si>
  <si>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</si>
  <si>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</si>
  <si>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</si>
  <si>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</si>
  <si>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</si>
  <si>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</si>
  <si>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</si>
  <si>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</si>
  <si>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</si>
  <si>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</si>
  <si>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</si>
  <si>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</si>
  <si>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</si>
  <si>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</si>
  <si>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</si>
  <si>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</si>
  <si>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</si>
  <si>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</si>
  <si>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</si>
  <si>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</si>
  <si>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</si>
  <si>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</si>
  <si>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</si>
  <si>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</si>
  <si>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</si>
  <si>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</si>
  <si>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</si>
  <si>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</si>
  <si>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</si>
  <si>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</si>
  <si>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</si>
  <si>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</si>
  <si>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</si>
  <si>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</si>
  <si>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</si>
  <si>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</si>
  <si>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</si>
  <si>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</si>
  <si>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</si>
  <si>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</si>
  <si>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</si>
  <si>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</si>
  <si>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</si>
  <si>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</si>
  <si>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</si>
  <si>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</si>
  <si>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</si>
  <si>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</si>
  <si>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</si>
  <si>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</si>
  <si>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</si>
  <si>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</si>
  <si>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</si>
  <si>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</si>
  <si>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</si>
  <si>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</si>
  <si>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</si>
  <si>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</si>
  <si>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</si>
  <si>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</si>
  <si>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</si>
  <si>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</si>
  <si>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</si>
  <si>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</si>
  <si>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</si>
  <si>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</si>
  <si>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</si>
  <si>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</si>
  <si>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</si>
  <si>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</si>
  <si>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</si>
  <si>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</si>
  <si>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</si>
  <si>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</si>
  <si>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</si>
  <si>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</si>
  <si>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</si>
  <si>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</si>
  <si>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</si>
  <si>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</si>
  <si>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</si>
  <si>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</si>
  <si>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</si>
  <si>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</si>
  <si>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</si>
  <si>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</si>
  <si>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</si>
  <si>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</si>
  <si>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</si>
  <si>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</si>
  <si>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</si>
  <si>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</si>
  <si>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</si>
  <si>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</si>
  <si>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</si>
  <si>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</si>
  <si>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</si>
  <si>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</si>
  <si>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</si>
  <si>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</si>
  <si>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</si>
  <si>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</si>
  <si>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</si>
  <si>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</si>
  <si>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</si>
  <si>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</si>
  <si>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</si>
  <si>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</si>
  <si>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</si>
  <si>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</si>
  <si>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</si>
  <si>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</si>
  <si>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</si>
  <si>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</si>
  <si>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</si>
  <si>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</si>
  <si>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</si>
  <si>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</si>
  <si>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</si>
  <si>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</si>
  <si>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</si>
  <si>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</si>
  <si>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</si>
  <si>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</si>
  <si>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</si>
  <si>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</si>
  <si>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</si>
  <si>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</si>
  <si>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</si>
  <si>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</si>
  <si>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</si>
  <si>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</si>
  <si>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</si>
  <si>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</si>
  <si>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</si>
  <si>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</si>
  <si>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</si>
  <si>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</si>
  <si>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</si>
  <si>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</si>
  <si>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</si>
  <si>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</si>
  <si>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</si>
  <si>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</si>
  <si>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</si>
  <si>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</si>
  <si>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</si>
  <si>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</si>
  <si>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</si>
  <si>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</si>
  <si>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</si>
  <si>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</si>
  <si>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</si>
  <si>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</si>
  <si>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</si>
  <si>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</si>
  <si>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</si>
  <si>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</si>
  <si>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</si>
  <si>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</si>
  <si>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</si>
  <si>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</si>
  <si>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</si>
  <si>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</si>
  <si>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</si>
  <si>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</si>
  <si>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</si>
  <si>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</si>
  <si>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</si>
  <si>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</si>
  <si>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</si>
  <si>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</si>
  <si>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</si>
  <si>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</si>
  <si>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</si>
  <si>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</si>
  <si>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</si>
  <si>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</si>
  <si>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</si>
  <si>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</si>
  <si>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</si>
  <si>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</si>
  <si>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</si>
  <si>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</si>
  <si>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</si>
  <si>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</si>
  <si>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</si>
  <si>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</si>
  <si>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</si>
  <si>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</si>
  <si>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</si>
  <si>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</si>
  <si>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</si>
  <si>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</si>
  <si>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</si>
  <si>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</si>
  <si>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</si>
  <si>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</si>
  <si>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</si>
  <si>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</si>
  <si>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</si>
  <si>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</si>
  <si>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</si>
  <si>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</si>
  <si>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</si>
  <si>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</si>
  <si>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</si>
  <si>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</si>
  <si>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</si>
  <si>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</si>
  <si>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</si>
  <si>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</si>
  <si>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</si>
  <si>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</si>
  <si>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</si>
  <si>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</si>
  <si>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</si>
  <si>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</si>
  <si>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</si>
  <si>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</si>
  <si>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</si>
  <si>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</si>
  <si>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</si>
  <si>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</si>
  <si>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</si>
  <si>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</si>
  <si>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</si>
  <si>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</si>
  <si>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</si>
  <si>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</si>
  <si>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</si>
  <si>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</si>
  <si>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</si>
  <si>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</si>
  <si>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</si>
  <si>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</si>
  <si>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</si>
  <si>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</si>
  <si>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</si>
  <si>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</si>
  <si>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</si>
  <si>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</si>
  <si>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</si>
  <si>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</si>
  <si>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</si>
  <si>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</si>
  <si>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</si>
  <si>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</si>
  <si>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</si>
  <si>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</si>
  <si>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</si>
  <si>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</si>
  <si>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</si>
  <si>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</si>
  <si>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</si>
  <si>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</si>
  <si>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</si>
  <si>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</si>
  <si>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</si>
  <si>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</si>
  <si>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</si>
  <si>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</si>
  <si>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</si>
  <si>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</si>
  <si>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</si>
  <si>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</si>
  <si>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</si>
  <si>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</si>
  <si>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</si>
  <si>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</si>
  <si>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</si>
  <si>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</si>
  <si>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</si>
  <si>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</si>
  <si>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</si>
  <si>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</si>
  <si>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</si>
  <si>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</si>
  <si>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</si>
  <si>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</si>
  <si>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</si>
  <si>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</si>
  <si>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</si>
  <si>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</si>
  <si>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</si>
  <si>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</si>
  <si>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</si>
  <si>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</si>
  <si>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</si>
  <si>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</si>
  <si>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</si>
  <si>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</si>
  <si>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</si>
  <si>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</si>
  <si>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</si>
  <si>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</si>
  <si>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</si>
  <si>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</si>
  <si>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</si>
  <si>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</si>
  <si>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</si>
  <si>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</si>
  <si>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</si>
  <si>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</si>
  <si>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</si>
  <si>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</si>
  <si>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</si>
  <si>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</si>
  <si>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</si>
  <si>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</si>
  <si>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</si>
  <si>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</si>
  <si>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</si>
  <si>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</si>
  <si>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</si>
  <si>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</si>
  <si>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</si>
  <si>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</si>
  <si>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</si>
  <si>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</si>
  <si>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</si>
  <si>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</si>
  <si>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</si>
  <si>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</si>
  <si>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</si>
  <si>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</si>
  <si>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</si>
  <si>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</si>
  <si>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</si>
  <si>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</si>
  <si>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</si>
  <si>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</si>
  <si>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</si>
  <si>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</si>
  <si>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</si>
  <si>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</si>
  <si>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</si>
  <si>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</si>
  <si>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</si>
  <si>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</si>
  <si>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</si>
  <si>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</si>
  <si>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</si>
  <si>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</si>
  <si>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</si>
  <si>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</si>
  <si>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</si>
  <si>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</si>
  <si>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</si>
  <si>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</si>
  <si>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</si>
  <si>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</si>
  <si>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</si>
  <si>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</si>
  <si>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</si>
  <si>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</si>
  <si>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</si>
  <si>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</si>
  <si>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</si>
  <si>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</si>
  <si>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</si>
  <si>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</si>
  <si>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</si>
  <si>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</si>
  <si>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</si>
  <si>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</si>
  <si>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</si>
  <si>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</si>
  <si>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</si>
  <si>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</si>
  <si>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</si>
  <si>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</si>
  <si>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</si>
  <si>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</si>
  <si>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</si>
  <si>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</si>
  <si>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</si>
  <si>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</si>
  <si>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</si>
  <si>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</si>
  <si>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</si>
  <si>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</si>
  <si>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</si>
  <si>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</si>
  <si>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</si>
  <si>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</si>
  <si>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</si>
  <si>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</si>
  <si>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</si>
  <si>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</si>
  <si>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</si>
  <si>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</si>
  <si>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</si>
  <si>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</si>
  <si>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</si>
  <si>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</si>
  <si>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</si>
  <si>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</si>
  <si>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</si>
  <si>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</si>
  <si>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</si>
  <si>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</si>
  <si>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</si>
  <si>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</si>
  <si>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</si>
  <si>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</si>
  <si>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</si>
  <si>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</si>
  <si>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</si>
  <si>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</si>
  <si>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</si>
  <si>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</si>
  <si>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</si>
  <si>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</si>
  <si>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</si>
  <si>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</si>
  <si>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</si>
  <si>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</si>
  <si>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</si>
  <si>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</si>
  <si>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</si>
  <si>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</si>
  <si>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</si>
  <si>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</si>
  <si>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</si>
  <si>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</si>
  <si>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</si>
  <si>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</si>
  <si>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</si>
  <si>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</si>
  <si>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</si>
  <si>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</si>
  <si>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</si>
  <si>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</si>
  <si>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</si>
  <si>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</si>
  <si>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</si>
  <si>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</si>
  <si>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</si>
  <si>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</si>
  <si>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</si>
  <si>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</si>
  <si>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</si>
  <si>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</si>
  <si>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</si>
  <si>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</si>
  <si>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</si>
  <si>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</si>
  <si>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</si>
  <si>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</si>
  <si>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</si>
  <si>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</si>
  <si>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</si>
  <si>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</si>
  <si>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</si>
  <si>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</si>
  <si>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</si>
  <si>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</si>
  <si>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</si>
  <si>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</si>
  <si>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</si>
  <si>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</si>
  <si>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</si>
  <si>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</si>
  <si>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</si>
  <si>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</si>
  <si>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</si>
  <si>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</si>
  <si>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</si>
  <si>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</si>
  <si>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</si>
  <si>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</si>
  <si>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</si>
  <si>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</si>
  <si>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</si>
  <si>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</si>
  <si>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</si>
  <si>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</si>
  <si>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</si>
  <si>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</si>
  <si>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</si>
  <si>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</si>
  <si>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</si>
  <si>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</si>
  <si>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</si>
  <si>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</si>
  <si>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</si>
  <si>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</si>
  <si>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</si>
  <si>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</si>
  <si>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</si>
  <si>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</si>
  <si>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</si>
  <si>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</si>
  <si>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</si>
  <si>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</si>
  <si>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</si>
  <si>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</si>
  <si>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</si>
  <si>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</si>
  <si>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</si>
  <si>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</si>
  <si>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</si>
  <si>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</si>
  <si>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</si>
  <si>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</si>
  <si>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</si>
  <si>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</si>
  <si>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</si>
  <si>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</si>
  <si>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</si>
  <si>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</si>
  <si>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</si>
  <si>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</si>
  <si>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</si>
  <si>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</si>
  <si>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</si>
  <si>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</si>
  <si>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</si>
  <si>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</si>
  <si>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</si>
  <si>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</si>
  <si>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</si>
  <si>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</si>
  <si>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</si>
  <si>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</si>
  <si>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</si>
  <si>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</si>
  <si>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</si>
  <si>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</si>
  <si>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</si>
  <si>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</si>
  <si>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</si>
  <si>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</si>
  <si>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</si>
  <si>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</si>
  <si>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</si>
  <si>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</si>
  <si>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</si>
  <si>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</si>
  <si>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</si>
  <si>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</si>
  <si>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</si>
  <si>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</si>
  <si>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</si>
  <si>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</si>
  <si>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</si>
  <si>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</si>
  <si>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</si>
  <si>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</si>
  <si>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</si>
  <si>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</si>
  <si>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</si>
  <si>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</si>
  <si>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</si>
  <si>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</si>
  <si>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</si>
  <si>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</si>
  <si>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</si>
  <si>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</si>
  <si>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</si>
  <si>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</si>
  <si>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</si>
  <si>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</si>
  <si>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</si>
  <si>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</si>
  <si>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</si>
  <si>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</si>
  <si>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</si>
  <si>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</si>
  <si>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</si>
  <si>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</si>
  <si>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</si>
  <si>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</si>
  <si>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</si>
  <si>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</si>
  <si>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</si>
  <si>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</si>
  <si>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</si>
  <si>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</si>
  <si>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</si>
  <si>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</si>
  <si>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</si>
  <si>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</si>
  <si>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</si>
  <si>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</si>
  <si>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</si>
  <si>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</si>
  <si>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</si>
  <si>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</si>
  <si>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</si>
  <si>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</si>
  <si>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</si>
  <si>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</si>
  <si>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</si>
  <si>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</si>
  <si>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</si>
  <si>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</si>
  <si>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</si>
  <si>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</si>
  <si>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</si>
  <si>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</si>
  <si>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</si>
  <si>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</si>
  <si>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</si>
  <si>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</si>
  <si>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</si>
  <si>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</si>
  <si>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</si>
  <si>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</si>
  <si>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</si>
  <si>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</si>
  <si>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</si>
  <si>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</si>
  <si>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</si>
  <si>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</si>
  <si>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</si>
  <si>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</si>
  <si>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</si>
  <si>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</si>
  <si>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</si>
  <si>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</si>
  <si>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</si>
  <si>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</si>
  <si>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</si>
  <si>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</si>
  <si>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</si>
  <si>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</si>
  <si>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</si>
  <si>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</si>
  <si>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</si>
  <si>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</si>
  <si>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</si>
  <si>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</si>
  <si>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</si>
  <si>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</si>
  <si>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</si>
  <si>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</si>
  <si>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</si>
  <si>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</si>
  <si>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</si>
  <si>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</si>
  <si>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</si>
  <si>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</si>
  <si>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</si>
  <si>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</si>
  <si>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</si>
  <si>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</si>
  <si>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</si>
  <si>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</si>
  <si>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</si>
  <si>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</si>
  <si>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</si>
  <si>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</si>
  <si>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</si>
  <si>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</si>
  <si>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</si>
  <si>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</si>
  <si>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</si>
  <si>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</si>
  <si>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</si>
  <si>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</si>
  <si>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</si>
  <si>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</si>
  <si>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</si>
  <si>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</si>
  <si>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</si>
  <si>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</si>
  <si>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</si>
  <si>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</si>
  <si>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</si>
  <si>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</si>
  <si>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</si>
  <si>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</si>
  <si>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</si>
  <si>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</si>
  <si>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</si>
  <si>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</si>
  <si>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</si>
  <si>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</si>
  <si>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</si>
  <si>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</si>
  <si>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</si>
  <si>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</si>
  <si>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</si>
  <si>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</si>
  <si>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</si>
  <si>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</si>
  <si>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</si>
  <si>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</si>
  <si>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</si>
  <si>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</si>
  <si>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</si>
  <si>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</si>
  <si>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</si>
  <si>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</si>
  <si>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</si>
  <si>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</si>
  <si>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</si>
  <si>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</si>
  <si>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</si>
  <si>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</si>
  <si>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</si>
  <si>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</si>
  <si>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</si>
  <si>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</si>
  <si>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</si>
  <si>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</si>
  <si>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</si>
  <si>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</si>
  <si>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</si>
  <si>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</si>
  <si>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</si>
  <si>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</si>
  <si>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</si>
  <si>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</si>
  <si>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</si>
  <si>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</si>
  <si>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</si>
  <si>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</si>
  <si>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</si>
  <si>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</si>
  <si>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</si>
  <si>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</si>
  <si>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</si>
  <si>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</si>
  <si>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</si>
  <si>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</si>
  <si>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</si>
  <si>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</si>
  <si>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</si>
  <si>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</si>
  <si>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</si>
  <si>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</si>
  <si>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</si>
  <si>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</si>
  <si>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</si>
  <si>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</si>
  <si>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</si>
  <si>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</si>
  <si>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</si>
  <si>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</si>
  <si>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</si>
  <si>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</si>
  <si>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</si>
  <si>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</si>
  <si>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</si>
  <si>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</si>
  <si>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</si>
  <si>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</si>
  <si>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</si>
  <si>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</si>
  <si>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</si>
  <si>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</si>
  <si>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</si>
  <si>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</si>
  <si>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</si>
  <si>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</si>
  <si>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</si>
  <si>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</si>
  <si>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</si>
  <si>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</si>
  <si>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</si>
  <si>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</si>
  <si>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</si>
  <si>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</si>
  <si>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</si>
  <si>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</si>
  <si>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</si>
  <si>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</si>
  <si>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</si>
  <si>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</si>
  <si>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</si>
  <si>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</si>
  <si>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</si>
  <si>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</si>
  <si>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</si>
  <si>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</si>
  <si>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</si>
  <si>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</si>
  <si>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</si>
  <si>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</si>
  <si>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</si>
  <si>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</si>
  <si>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</si>
  <si>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</si>
  <si>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</si>
  <si>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</si>
  <si>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</si>
  <si>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</si>
  <si>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</si>
  <si>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</si>
  <si>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</si>
  <si>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</si>
  <si>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</si>
  <si>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</si>
  <si>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</si>
  <si>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</si>
  <si>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</si>
  <si>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</si>
  <si>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</si>
  <si>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</si>
  <si>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</si>
  <si>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</si>
  <si>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</si>
  <si>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</si>
  <si>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</si>
  <si>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</si>
  <si>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</si>
  <si>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</si>
  <si>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</si>
  <si>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</si>
  <si>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</si>
  <si>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</si>
  <si>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</si>
  <si>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</si>
  <si>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</si>
  <si>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</si>
  <si>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</si>
  <si>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</si>
  <si>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</si>
  <si>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</si>
  <si>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</si>
  <si>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</si>
  <si>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</si>
  <si>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</si>
  <si>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</si>
  <si>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</si>
  <si>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</si>
  <si>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</si>
  <si>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</si>
  <si>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</si>
  <si>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</si>
  <si>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</si>
  <si>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</si>
  <si>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</si>
  <si>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</si>
  <si>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</si>
  <si>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</si>
  <si>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</si>
  <si>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</si>
  <si>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</si>
  <si>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</si>
  <si>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</si>
  <si>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</si>
  <si>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</si>
  <si>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</si>
  <si>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</si>
  <si>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</si>
  <si>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</si>
  <si>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</si>
  <si>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</si>
  <si>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</si>
  <si>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</si>
  <si>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</si>
  <si>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</si>
  <si>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</si>
  <si>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</si>
  <si>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</si>
  <si>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</si>
  <si>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</si>
  <si>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</si>
  <si>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</si>
  <si>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</si>
  <si>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</si>
  <si>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</si>
  <si>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</si>
  <si>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</si>
  <si>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</si>
  <si>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</si>
  <si>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</si>
  <si>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</si>
  <si>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</si>
  <si>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</si>
  <si>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</si>
  <si>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</si>
  <si>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</si>
  <si>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</si>
  <si>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</si>
  <si>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</si>
  <si>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</si>
  <si>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</si>
  <si>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</si>
  <si>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</si>
  <si>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</si>
  <si>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</si>
  <si>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</si>
  <si>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</si>
  <si>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</si>
  <si>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</si>
  <si>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</si>
  <si>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</si>
  <si>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</si>
  <si>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</si>
  <si>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</si>
  <si>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</si>
  <si>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</si>
  <si>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</si>
  <si>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</si>
  <si>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</si>
  <si>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</si>
  <si>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</si>
  <si>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</si>
  <si>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</si>
  <si>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</si>
  <si>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</si>
  <si>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</si>
  <si>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</si>
  <si>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</si>
  <si>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</si>
  <si>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</si>
  <si>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</si>
  <si>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</si>
  <si>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</si>
  <si>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</si>
  <si>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</si>
  <si>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</si>
  <si>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</si>
  <si>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</si>
  <si>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</si>
  <si>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</si>
  <si>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</si>
  <si>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</si>
  <si>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</si>
  <si>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</si>
  <si>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</si>
  <si>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</si>
  <si>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</si>
  <si>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</si>
  <si>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</si>
  <si>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</si>
  <si>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</si>
  <si>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</si>
  <si>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</si>
  <si>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</si>
  <si>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</si>
  <si>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</si>
  <si>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</si>
  <si>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</si>
  <si>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</si>
  <si>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</si>
  <si>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</si>
  <si>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</si>
  <si>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</si>
  <si>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</si>
  <si>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</si>
  <si>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</si>
  <si>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</si>
  <si>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</si>
  <si>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</si>
  <si>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</si>
  <si>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</si>
  <si>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</si>
  <si>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</si>
  <si>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</si>
  <si>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</si>
  <si>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</si>
  <si>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</si>
  <si>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</si>
  <si>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</si>
  <si>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</si>
  <si>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</si>
  <si>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</si>
  <si>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</si>
  <si>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</si>
  <si>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</si>
  <si>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</si>
  <si>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</si>
  <si>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</si>
  <si>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</si>
  <si>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</si>
  <si>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</si>
  <si>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</si>
  <si>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</si>
  <si>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</si>
  <si>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</si>
  <si>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</si>
  <si>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</si>
  <si>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</si>
  <si>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</si>
  <si>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</si>
  <si>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</si>
  <si>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</si>
  <si>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</si>
  <si>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</si>
  <si>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</si>
  <si>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</si>
  <si>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</si>
  <si>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</si>
  <si>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</si>
  <si>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</si>
  <si>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</si>
  <si>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</si>
  <si>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</si>
  <si>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</si>
  <si>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</si>
  <si>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</si>
  <si>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</si>
  <si>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</si>
  <si>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</si>
  <si>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</si>
  <si>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</si>
  <si>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</si>
  <si>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</si>
  <si>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</si>
  <si>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</si>
  <si>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</si>
  <si>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</si>
  <si>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</si>
  <si>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</si>
  <si>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</si>
  <si>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</si>
  <si>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</si>
  <si>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</si>
  <si>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</si>
  <si>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</si>
  <si>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</si>
  <si>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</si>
  <si>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</si>
  <si>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</si>
  <si>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</si>
  <si>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</si>
  <si>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</si>
  <si>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</si>
  <si>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</si>
  <si>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</si>
  <si>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</si>
  <si>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</si>
  <si>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</si>
  <si>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</si>
  <si>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</si>
  <si>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</si>
  <si>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</si>
  <si>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</si>
  <si>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</si>
  <si>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</si>
  <si>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</si>
  <si>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</si>
  <si>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</si>
  <si>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</si>
  <si>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</si>
  <si>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</si>
  <si>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</si>
  <si>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</si>
  <si>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</si>
  <si>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</si>
  <si>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</si>
  <si>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</si>
  <si>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</si>
  <si>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</si>
  <si>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</si>
  <si>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</si>
  <si>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</si>
  <si>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</si>
  <si>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</si>
  <si>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</si>
  <si>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</si>
  <si>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</si>
  <si>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</si>
  <si>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</si>
  <si>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</si>
  <si>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</si>
  <si>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</si>
  <si>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</si>
  <si>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</si>
  <si>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</si>
  <si>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</si>
  <si>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</si>
  <si>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</si>
  <si>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</si>
  <si>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</si>
  <si>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</si>
  <si>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</si>
  <si>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</si>
  <si>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</si>
  <si>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</si>
  <si>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</si>
  <si>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</si>
  <si>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</si>
  <si>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</si>
  <si>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</si>
  <si>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</si>
  <si>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</si>
  <si>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</si>
  <si>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</si>
  <si>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</si>
  <si>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</si>
  <si>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</si>
  <si>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</si>
  <si>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</si>
  <si>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</si>
  <si>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</si>
  <si>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</si>
  <si>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</si>
  <si>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</si>
  <si>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</si>
  <si>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</si>
  <si>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</si>
  <si>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</si>
  <si>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</si>
  <si>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</si>
  <si>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</si>
  <si>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</si>
  <si>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</si>
  <si>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</si>
  <si>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</si>
  <si>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</si>
  <si>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</si>
  <si>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</si>
  <si>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</si>
  <si>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</si>
  <si>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</si>
  <si>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</si>
  <si>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</si>
  <si>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</si>
  <si>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</si>
  <si>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</si>
  <si>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</si>
  <si>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</si>
  <si>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</si>
  <si>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</si>
  <si>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</si>
  <si>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</si>
  <si>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</si>
  <si>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</si>
  <si>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</si>
  <si>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</si>
  <si>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</si>
  <si>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</si>
  <si>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</si>
  <si>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</si>
  <si>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</si>
  <si>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</si>
  <si>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</si>
  <si>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</si>
  <si>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</si>
  <si>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</si>
  <si>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</si>
  <si>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</si>
  <si>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</si>
  <si>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</si>
  <si>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</si>
  <si>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</si>
  <si>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</si>
  <si>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</si>
  <si>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</si>
  <si>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</si>
  <si>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</si>
  <si>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</si>
  <si>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</si>
  <si>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</si>
  <si>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</si>
  <si>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</si>
  <si>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</si>
  <si>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</si>
  <si>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</si>
  <si>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</si>
  <si>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</si>
  <si>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</si>
  <si>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</si>
  <si>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</si>
  <si>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</si>
  <si>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</si>
  <si>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</si>
  <si>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</si>
  <si>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</si>
  <si>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</si>
  <si>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</si>
  <si>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</si>
  <si>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</si>
  <si>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</si>
  <si>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</si>
  <si>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</si>
  <si>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</si>
  <si>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</si>
  <si>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</si>
  <si>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</si>
  <si>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</si>
  <si>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</si>
  <si>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</si>
  <si>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</si>
  <si>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</si>
  <si>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</si>
  <si>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</si>
  <si>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</si>
  <si>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</si>
  <si>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</si>
  <si>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</si>
  <si>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</si>
  <si>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</si>
  <si>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</si>
  <si>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</si>
  <si>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</si>
  <si>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</si>
  <si>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</si>
  <si>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</si>
  <si>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</si>
  <si>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</si>
  <si>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</si>
  <si>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</si>
  <si>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</si>
  <si>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</si>
  <si>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</si>
  <si>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</si>
  <si>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</si>
  <si>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</si>
  <si>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</si>
  <si>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</si>
  <si>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</si>
  <si>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</si>
  <si>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</si>
  <si>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</si>
  <si>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</si>
  <si>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</si>
  <si>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</si>
  <si>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</si>
  <si>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</si>
  <si>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</si>
  <si>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</si>
  <si>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</si>
  <si>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</si>
  <si>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</si>
  <si>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</si>
  <si>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</si>
  <si>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</si>
  <si>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</si>
  <si>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</si>
  <si>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</si>
  <si>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</si>
  <si>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</si>
  <si>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</si>
  <si>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</si>
  <si>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</si>
  <si>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</si>
  <si>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</si>
  <si>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</si>
  <si>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</si>
  <si>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</si>
  <si>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</si>
  <si>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</si>
  <si>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</si>
  <si>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</si>
  <si>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</si>
  <si>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</si>
  <si>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</si>
  <si>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</si>
  <si>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</si>
  <si>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</si>
  <si>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</si>
  <si>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</si>
  <si>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</si>
  <si>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</si>
  <si>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</si>
  <si>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</si>
  <si>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</si>
  <si>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</si>
  <si>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</si>
  <si>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</si>
  <si>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</si>
  <si>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</si>
  <si>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</si>
  <si>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</si>
  <si>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</si>
  <si>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</si>
  <si>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</si>
  <si>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</si>
  <si>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</si>
  <si>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</si>
  <si>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</si>
  <si>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</si>
  <si>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</si>
  <si>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</si>
  <si>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</si>
  <si>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</si>
  <si>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</si>
  <si>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</si>
  <si>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</si>
  <si>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</si>
  <si>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</si>
  <si>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</si>
  <si>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</si>
  <si>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</si>
  <si>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</si>
  <si>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</si>
  <si>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</si>
  <si>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</si>
  <si>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</si>
  <si>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</si>
  <si>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</si>
  <si>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</si>
  <si>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</si>
  <si>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</si>
  <si>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</si>
  <si>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</si>
  <si>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</si>
  <si>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</si>
  <si>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</si>
  <si>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</si>
  <si>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</si>
  <si>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</si>
  <si>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</si>
  <si>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</si>
  <si>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</si>
  <si>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</si>
  <si>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</si>
  <si>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</si>
  <si>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</si>
  <si>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</si>
  <si>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</si>
  <si>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</si>
  <si>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</si>
  <si>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</si>
  <si>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</si>
  <si>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</si>
  <si>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</si>
  <si>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</si>
  <si>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</si>
  <si>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</si>
  <si>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</si>
  <si>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</si>
  <si>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</si>
  <si>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</si>
  <si>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</si>
  <si>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</si>
  <si>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</si>
  <si>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</si>
  <si>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</si>
  <si>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</si>
  <si>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</si>
  <si>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</si>
  <si>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</si>
  <si>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</si>
  <si>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</si>
  <si>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</si>
  <si>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</si>
  <si>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</si>
  <si>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</si>
  <si>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</si>
  <si>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</si>
  <si>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</si>
  <si>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</si>
  <si>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</si>
  <si>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</si>
  <si>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</si>
  <si>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</si>
  <si>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</si>
  <si>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</si>
  <si>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</si>
  <si>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</si>
  <si>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</si>
  <si>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</si>
  <si>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</si>
  <si>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</si>
  <si>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</si>
  <si>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</si>
  <si>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</si>
  <si>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</si>
  <si>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</si>
  <si>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</si>
  <si>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</si>
  <si>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</si>
  <si>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</si>
  <si>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</si>
  <si>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</si>
  <si>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</si>
  <si>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</si>
  <si>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</si>
  <si>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</si>
  <si>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</si>
  <si>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</si>
  <si>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</si>
  <si>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</si>
  <si>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</si>
  <si>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</si>
  <si>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</si>
  <si>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</si>
  <si>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</si>
  <si>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</si>
  <si>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</si>
  <si>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</si>
  <si>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</si>
  <si>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</si>
  <si>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</si>
  <si>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</si>
  <si>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</si>
  <si>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</si>
  <si>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</si>
  <si>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</si>
  <si>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</si>
  <si>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</si>
  <si>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</si>
  <si>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</si>
  <si>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</si>
  <si>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</si>
  <si>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</si>
  <si>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</si>
  <si>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</si>
  <si>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</si>
  <si>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</si>
  <si>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</si>
  <si>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</si>
  <si>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</si>
  <si>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</si>
  <si>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</si>
  <si>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</si>
  <si>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</si>
  <si>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</si>
  <si>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</si>
  <si>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</si>
  <si>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</si>
  <si>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</si>
  <si>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</si>
  <si>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</si>
  <si>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</si>
  <si>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</si>
  <si>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</si>
  <si>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</si>
  <si>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</si>
  <si>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</si>
  <si>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</si>
  <si>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</si>
  <si>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</si>
  <si>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</si>
  <si>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</si>
  <si>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</si>
  <si>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</si>
  <si>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</si>
  <si>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</si>
  <si>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</si>
  <si>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</si>
  <si>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</si>
  <si>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</si>
  <si>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</si>
  <si>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</si>
  <si>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</si>
  <si>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</si>
  <si>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</si>
  <si>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</si>
  <si>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</si>
  <si>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</si>
  <si>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</si>
  <si>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</si>
  <si>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</si>
  <si>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</si>
  <si>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</si>
  <si>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</si>
  <si>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</si>
  <si>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</si>
  <si>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</si>
  <si>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</si>
  <si>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</si>
  <si>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</si>
  <si>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</si>
  <si>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</si>
  <si>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</si>
  <si>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</si>
  <si>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</si>
  <si>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</si>
  <si>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</si>
  <si>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</si>
  <si>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</si>
  <si>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</si>
  <si>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</si>
  <si>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</si>
  <si>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</si>
  <si>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</si>
  <si>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</si>
  <si>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</si>
  <si>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</si>
  <si>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</si>
  <si>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</si>
  <si>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</si>
  <si>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</si>
  <si>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</si>
  <si>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</si>
  <si>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</si>
  <si>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</si>
  <si>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</si>
  <si>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</si>
  <si>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</si>
  <si>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</si>
  <si>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</si>
  <si>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</si>
  <si>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</si>
  <si>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</si>
  <si>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</si>
  <si>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</si>
  <si>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</si>
  <si>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</si>
  <si>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</si>
  <si>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</si>
  <si>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</si>
  <si>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</si>
  <si>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</si>
  <si>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</si>
  <si>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</si>
  <si>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</si>
  <si>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</si>
  <si>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</si>
  <si>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</si>
  <si>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</si>
  <si>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</si>
  <si>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</si>
  <si>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</si>
  <si>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</si>
  <si>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</si>
  <si>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</si>
  <si>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</si>
  <si>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</si>
  <si>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</si>
  <si>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</si>
  <si>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</si>
  <si>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</si>
  <si>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</si>
  <si>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</si>
  <si>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</si>
  <si>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</si>
  <si>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</si>
  <si>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</si>
  <si>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</si>
  <si>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</si>
  <si>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</si>
  <si>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</si>
  <si>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</si>
  <si>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</si>
  <si>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</si>
  <si>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</si>
  <si>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</si>
  <si>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</si>
  <si>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</si>
  <si>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</si>
  <si>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</si>
  <si>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</si>
  <si>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</si>
  <si>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</si>
  <si>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</si>
  <si>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</si>
  <si>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</si>
  <si>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</si>
  <si>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</si>
  <si>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</si>
  <si>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</si>
  <si>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</si>
  <si>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</si>
  <si>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</si>
  <si>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</si>
  <si>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</si>
  <si>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</si>
  <si>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</si>
  <si>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</si>
  <si>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</si>
  <si>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</si>
  <si>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</si>
  <si>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</si>
  <si>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</si>
  <si>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</si>
  <si>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</si>
  <si>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</si>
  <si>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</si>
  <si>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</si>
  <si>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</si>
  <si>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</si>
  <si>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</si>
  <si>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</si>
  <si>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</si>
  <si>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</si>
  <si>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</si>
  <si>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</si>
  <si>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</si>
  <si>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</si>
  <si>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</si>
  <si>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</si>
  <si>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</si>
  <si>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</si>
  <si>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</si>
  <si>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</si>
  <si>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</si>
  <si>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</si>
  <si>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</si>
  <si>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</si>
  <si>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</si>
  <si>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</si>
  <si>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</si>
  <si>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</si>
  <si>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</si>
  <si>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</si>
  <si>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</si>
  <si>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</si>
  <si>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</si>
  <si>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</si>
  <si>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</si>
  <si>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</si>
  <si>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</si>
  <si>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</si>
  <si>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</si>
  <si>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</si>
  <si>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</si>
  <si>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</si>
  <si>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</si>
  <si>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</si>
  <si>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</si>
  <si>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</si>
  <si>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</si>
  <si>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</si>
  <si>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</si>
  <si>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</si>
  <si>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</si>
  <si>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</si>
  <si>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</si>
  <si>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</si>
  <si>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</si>
  <si>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</si>
  <si>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</si>
  <si>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</si>
  <si>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</si>
  <si>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</si>
  <si>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</si>
  <si>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</si>
  <si>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</si>
  <si>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</si>
  <si>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</si>
  <si>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</si>
  <si>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</si>
  <si>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</si>
  <si>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</si>
  <si>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</si>
  <si>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</si>
  <si>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</si>
  <si>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</si>
  <si>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</si>
  <si>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</si>
  <si>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</si>
  <si>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</si>
  <si>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</si>
  <si>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</si>
  <si>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</si>
  <si>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</si>
  <si>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</si>
  <si>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</si>
  <si>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</si>
  <si>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</si>
  <si>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</si>
  <si>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</si>
  <si>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</si>
  <si>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</si>
  <si>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</si>
  <si>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</si>
  <si>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</si>
  <si>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</si>
  <si>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</si>
  <si>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</si>
  <si>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</si>
  <si>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</si>
  <si>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</si>
  <si>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</si>
  <si>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</si>
  <si>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</si>
  <si>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</si>
  <si>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</si>
  <si>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</si>
  <si>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</si>
  <si>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</si>
  <si>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</si>
  <si>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</si>
  <si>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</si>
  <si>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</si>
  <si>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</si>
  <si>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</si>
  <si>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</si>
  <si>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</si>
  <si>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</si>
  <si>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</si>
  <si>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</si>
  <si>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</si>
  <si>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</si>
  <si>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</si>
  <si>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</si>
  <si>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</si>
  <si>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</si>
  <si>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</si>
  <si>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</si>
  <si>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</si>
  <si>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</si>
  <si>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</si>
  <si>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</si>
  <si>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</si>
  <si>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</si>
  <si>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</si>
  <si>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</si>
  <si>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</si>
  <si>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</si>
  <si>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</si>
  <si>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</si>
  <si>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</si>
  <si>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</si>
  <si>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</si>
  <si>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</si>
  <si>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</si>
  <si>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</si>
  <si>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</si>
  <si>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</si>
  <si>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</si>
  <si>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</si>
  <si>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</si>
  <si>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</si>
  <si>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</si>
  <si>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</si>
  <si>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</si>
  <si>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</si>
  <si>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</si>
  <si>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</si>
  <si>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</si>
  <si>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</si>
  <si>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</si>
  <si>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</si>
  <si>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</si>
  <si>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</si>
  <si>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</si>
  <si>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</si>
  <si>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</si>
  <si>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</si>
  <si>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</si>
  <si>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</si>
  <si>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</si>
  <si>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</si>
  <si>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</si>
  <si>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</si>
  <si>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</si>
  <si>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</si>
  <si>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</si>
  <si>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</si>
  <si>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</si>
  <si>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</si>
  <si>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</si>
  <si>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</si>
  <si>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</si>
  <si>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</si>
  <si>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</si>
  <si>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</si>
  <si>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</si>
  <si>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</si>
  <si>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</si>
  <si>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</si>
  <si>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</si>
  <si>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</si>
  <si>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</si>
  <si>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</si>
  <si>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</si>
  <si>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</si>
  <si>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</si>
  <si>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</si>
  <si>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</si>
  <si>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</si>
  <si>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</si>
  <si>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</si>
  <si>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</si>
  <si>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</si>
  <si>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</si>
  <si>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</si>
  <si>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</si>
  <si>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</si>
  <si>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</si>
  <si>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</si>
  <si>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</si>
  <si>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</si>
  <si>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</si>
  <si>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</si>
  <si>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</si>
  <si>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</si>
  <si>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</si>
  <si>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</si>
  <si>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</si>
  <si>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</si>
  <si>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</si>
  <si>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</si>
  <si>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</si>
  <si>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</si>
  <si>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</si>
  <si>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</si>
  <si>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</si>
  <si>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</si>
  <si>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</si>
  <si>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</si>
  <si>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</si>
  <si>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</si>
  <si>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</si>
  <si>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</si>
  <si>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</si>
  <si>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</si>
  <si>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</si>
  <si>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</si>
  <si>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</si>
  <si>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</si>
  <si>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</si>
  <si>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</si>
  <si>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</si>
  <si>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</si>
  <si>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</si>
  <si>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</si>
  <si>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</si>
  <si>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</si>
  <si>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</si>
  <si>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</si>
  <si>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</si>
  <si>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</si>
  <si>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</si>
  <si>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</si>
  <si>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</si>
  <si>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</si>
  <si>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</si>
  <si>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</si>
  <si>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</si>
  <si>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</si>
  <si>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</si>
  <si>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</si>
  <si>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</si>
  <si>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</si>
  <si>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</si>
  <si>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</si>
  <si>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</si>
  <si>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</si>
  <si>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</si>
  <si>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</si>
  <si>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</si>
  <si>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</si>
  <si>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</si>
  <si>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</si>
  <si>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</si>
  <si>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</si>
  <si>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</si>
  <si>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</si>
  <si>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</si>
  <si>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</si>
  <si>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</si>
  <si>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</si>
  <si>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</si>
  <si>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</si>
  <si>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</si>
  <si>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</si>
  <si>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</si>
  <si>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</si>
  <si>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</si>
  <si>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</si>
  <si>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</si>
  <si>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</si>
  <si>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</si>
  <si>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</si>
  <si>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</si>
  <si>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</si>
  <si>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</si>
  <si>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</si>
  <si>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</si>
  <si>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</si>
  <si>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</si>
  <si>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</si>
  <si>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</si>
  <si>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</si>
  <si>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</si>
  <si>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</si>
  <si>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</si>
  <si>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</si>
  <si>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</si>
  <si>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</si>
  <si>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</si>
  <si>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</si>
  <si>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</si>
  <si>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</si>
  <si>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</si>
  <si>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</si>
  <si>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</si>
  <si>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</si>
  <si>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</si>
  <si>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</si>
  <si>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</si>
  <si>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</si>
  <si>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</si>
  <si>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</si>
  <si>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</si>
  <si>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</si>
  <si>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</si>
  <si>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</si>
  <si>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</si>
  <si>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</si>
  <si>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</si>
  <si>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</si>
  <si>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</si>
  <si>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</si>
  <si>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</si>
  <si>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</si>
  <si>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</si>
  <si>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</si>
  <si>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</si>
  <si>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</si>
  <si>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</si>
  <si>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</si>
  <si>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</si>
  <si>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</si>
  <si>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</si>
  <si>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</si>
  <si>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</si>
  <si>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</si>
  <si>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</si>
  <si>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</si>
  <si>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</si>
  <si>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</si>
  <si>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</si>
  <si>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</si>
  <si>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</si>
  <si>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</si>
  <si>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</si>
  <si>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</si>
  <si>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</si>
  <si>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</si>
  <si>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</si>
  <si>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</si>
  <si>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</si>
  <si>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</si>
  <si>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</si>
  <si>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</si>
  <si>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</si>
  <si>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</si>
  <si>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</si>
  <si>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</si>
  <si>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</si>
  <si>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</si>
  <si>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</si>
  <si>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</si>
  <si>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</si>
  <si>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</si>
  <si>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</si>
  <si>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</si>
  <si>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</si>
  <si>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</si>
  <si>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</si>
  <si>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</si>
  <si>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</si>
  <si>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</si>
  <si>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</si>
  <si>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</si>
  <si>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</si>
  <si>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</si>
  <si>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</si>
  <si>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</si>
  <si>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</si>
  <si>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</si>
  <si>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</si>
  <si>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</si>
  <si>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</si>
  <si>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</si>
  <si>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</si>
  <si>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</si>
  <si>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</si>
  <si>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</si>
  <si>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</si>
  <si>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</si>
  <si>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</si>
  <si>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</si>
  <si>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</si>
  <si>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</si>
  <si>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</si>
  <si>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</si>
  <si>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</si>
  <si>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</si>
  <si>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</si>
  <si>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</si>
  <si>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</si>
  <si>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</si>
  <si>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</si>
  <si>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</si>
  <si>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</si>
  <si>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</si>
  <si>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</si>
  <si>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</si>
  <si>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</si>
  <si>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</si>
  <si>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</si>
  <si>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</si>
  <si>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</si>
  <si>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</si>
  <si>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</si>
  <si>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</si>
  <si>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</si>
  <si>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</si>
  <si>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</si>
  <si>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</si>
  <si>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</si>
  <si>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</si>
  <si>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</si>
  <si>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</si>
  <si>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</si>
  <si>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</si>
  <si>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</si>
  <si>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</si>
  <si>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</si>
  <si>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</si>
  <si>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</si>
  <si>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</si>
  <si>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</si>
  <si>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</si>
  <si>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</si>
  <si>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</si>
  <si>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</si>
  <si>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</si>
  <si>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</si>
  <si>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</si>
  <si>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</si>
  <si>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</si>
  <si>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</si>
  <si>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</si>
  <si>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</si>
  <si>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</si>
  <si>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</si>
  <si>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</si>
  <si>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</si>
  <si>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</si>
  <si>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</si>
  <si>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</si>
  <si>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</si>
  <si>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</si>
  <si>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</si>
  <si>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</si>
  <si>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</si>
  <si>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</si>
  <si>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</si>
  <si>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</si>
  <si>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</si>
  <si>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</si>
  <si>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</si>
  <si>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</si>
  <si>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</si>
  <si>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</si>
  <si>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</si>
  <si>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</si>
  <si>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</si>
  <si>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</si>
  <si>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</si>
  <si>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</si>
  <si>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</si>
  <si>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</si>
  <si>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</si>
  <si>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</si>
  <si>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</si>
  <si>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</si>
  <si>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</si>
  <si>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</si>
  <si>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</si>
  <si>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</si>
  <si>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</si>
  <si>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</si>
  <si>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</si>
  <si>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</si>
  <si>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</si>
  <si>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</si>
  <si>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</si>
  <si>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</si>
  <si>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</si>
  <si>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</si>
  <si>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</si>
  <si>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</si>
  <si>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</si>
  <si>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</si>
  <si>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</si>
  <si>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</si>
  <si>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</si>
  <si>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</si>
  <si>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</si>
  <si>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</si>
  <si>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</si>
  <si>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</si>
  <si>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</si>
  <si>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</si>
  <si>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</si>
  <si>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</si>
  <si>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</si>
  <si>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</si>
  <si>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</si>
  <si>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</si>
  <si>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</si>
  <si>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</si>
  <si>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</si>
  <si>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</si>
  <si>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</si>
  <si>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</si>
  <si>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</si>
  <si>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</si>
  <si>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</si>
  <si>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</si>
  <si>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</si>
  <si>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</si>
  <si>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</si>
  <si>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</si>
  <si>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</si>
  <si>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</si>
  <si>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</si>
  <si>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</si>
  <si>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</si>
  <si>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</si>
  <si>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</si>
  <si>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</si>
  <si>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</si>
  <si>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</si>
  <si>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</si>
  <si>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</si>
  <si>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</si>
  <si>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</si>
  <si>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</si>
  <si>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</si>
  <si>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</si>
  <si>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</si>
  <si>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</si>
  <si>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</si>
  <si>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</si>
  <si>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</si>
  <si>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</si>
  <si>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</si>
  <si>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</si>
  <si>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</si>
  <si>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</si>
  <si>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</si>
  <si>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</si>
  <si>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</si>
  <si>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</si>
  <si>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</si>
  <si>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</si>
  <si>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</si>
  <si>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</si>
  <si>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</si>
  <si>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</si>
  <si>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</si>
  <si>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</si>
  <si>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</si>
  <si>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</si>
  <si>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</si>
  <si>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</si>
  <si>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</si>
  <si>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</si>
  <si>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</si>
  <si>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</si>
  <si>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</si>
  <si>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</si>
  <si>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</si>
  <si>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</si>
  <si>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</si>
  <si>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</si>
  <si>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</si>
  <si>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</si>
  <si>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</si>
  <si>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</si>
  <si>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</si>
  <si>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</si>
  <si>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</si>
  <si>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</si>
  <si>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</si>
  <si>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</si>
  <si>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</si>
  <si>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</si>
  <si>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</si>
  <si>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</si>
  <si>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</si>
  <si>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</si>
  <si>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</si>
  <si>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</si>
  <si>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</si>
  <si>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</si>
  <si>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</si>
  <si>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</si>
  <si>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</si>
  <si>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</si>
  <si>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</si>
  <si>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</si>
  <si>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</si>
  <si>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</si>
  <si>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</si>
  <si>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</si>
  <si>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</si>
  <si>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</si>
  <si>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</si>
  <si>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</si>
  <si>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</si>
  <si>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</si>
  <si>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</si>
  <si>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</si>
  <si>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</si>
  <si>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</si>
  <si>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</si>
  <si>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</si>
  <si>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</si>
  <si>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</si>
  <si>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</si>
  <si>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</si>
  <si>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</si>
  <si>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</si>
  <si>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</si>
  <si>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</si>
  <si>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</si>
  <si>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</si>
  <si>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</si>
  <si>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</si>
  <si>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</si>
  <si>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</si>
  <si>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</si>
  <si>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</si>
  <si>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</si>
  <si>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</si>
  <si>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</si>
  <si>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</si>
  <si>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</si>
  <si>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</si>
  <si>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</si>
  <si>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</si>
  <si>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</si>
  <si>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</si>
  <si>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</si>
  <si>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</si>
  <si>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</si>
  <si>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</si>
  <si>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</si>
  <si>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</si>
  <si>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</si>
  <si>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</si>
  <si>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</si>
  <si>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</si>
  <si>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</si>
  <si>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</si>
  <si>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</si>
  <si>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</si>
  <si>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</si>
  <si>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</si>
  <si>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</si>
  <si>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</si>
  <si>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</si>
  <si>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</si>
  <si>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</si>
  <si>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</si>
  <si>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</si>
  <si>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</si>
  <si>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</si>
  <si>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</si>
  <si>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</si>
  <si>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</si>
  <si>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</si>
  <si>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</si>
  <si>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</si>
  <si>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</si>
  <si>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</si>
  <si>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</si>
  <si>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</si>
  <si>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</si>
  <si>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</si>
  <si>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</si>
  <si>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</si>
  <si>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</si>
  <si>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</si>
  <si>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</si>
  <si>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</si>
  <si>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</si>
  <si>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</si>
  <si>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</si>
  <si>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</si>
  <si>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</si>
  <si>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</si>
  <si>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</si>
  <si>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</si>
  <si>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</si>
  <si>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</si>
  <si>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</si>
  <si>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</si>
  <si>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</si>
  <si>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</si>
  <si>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</si>
  <si>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</si>
  <si>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</si>
  <si>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</si>
  <si>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</si>
  <si>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</si>
  <si>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</si>
  <si>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</si>
  <si>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</si>
  <si>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</si>
  <si>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</si>
  <si>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</si>
  <si>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</si>
  <si>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</si>
  <si>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</si>
  <si>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</si>
  <si>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</si>
  <si>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</si>
  <si>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</si>
  <si>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</si>
  <si>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</si>
  <si>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</si>
  <si>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</si>
  <si>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</si>
  <si>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</si>
  <si>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</si>
  <si>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</si>
  <si>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</si>
  <si>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</si>
  <si>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</si>
  <si>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</si>
  <si>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</si>
  <si>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</si>
  <si>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</si>
  <si>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</si>
  <si>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</si>
  <si>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</si>
  <si>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</si>
  <si>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</si>
  <si>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</si>
  <si>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</si>
  <si>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</si>
  <si>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</si>
  <si>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</si>
  <si>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</si>
  <si>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</si>
  <si>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</si>
  <si>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</si>
  <si>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</si>
  <si>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</si>
  <si>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</si>
  <si>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</si>
  <si>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</si>
  <si>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</si>
  <si>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</si>
  <si>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</si>
  <si>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</si>
  <si>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</si>
  <si>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</si>
  <si>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</si>
  <si>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</si>
  <si>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</si>
  <si>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</si>
  <si>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</si>
  <si>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</si>
  <si>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</si>
  <si>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</si>
  <si>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</si>
  <si>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</si>
  <si>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</si>
  <si>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</si>
  <si>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</si>
  <si>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</si>
  <si>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</si>
  <si>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</si>
  <si>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</si>
  <si>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</si>
  <si>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</si>
  <si>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</si>
  <si>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</si>
  <si>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</si>
  <si>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</si>
  <si>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</si>
  <si>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</si>
  <si>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</si>
  <si>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</si>
  <si>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</si>
  <si>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</si>
  <si>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</si>
  <si>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</si>
  <si>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</si>
  <si>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</si>
  <si>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</si>
  <si>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</si>
  <si>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</si>
  <si>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</si>
  <si>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</si>
  <si>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</si>
  <si>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</si>
  <si>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</si>
  <si>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</si>
  <si>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</si>
  <si>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</si>
  <si>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</si>
  <si>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</si>
  <si>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</si>
  <si>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</si>
  <si>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</si>
  <si>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</si>
  <si>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</si>
  <si>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</si>
  <si>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</si>
  <si>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</si>
  <si>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</si>
  <si>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</si>
  <si>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</si>
  <si>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</si>
  <si>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</si>
  <si>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</si>
  <si>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</si>
  <si>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</si>
  <si>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</si>
  <si>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</si>
  <si>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</si>
  <si>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</si>
  <si>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</si>
  <si>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</si>
  <si>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</si>
  <si>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</si>
  <si>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</si>
  <si>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</si>
  <si>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</si>
  <si>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</si>
  <si>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</si>
  <si>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</si>
  <si>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</si>
  <si>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</si>
  <si>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</si>
  <si>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</si>
  <si>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</si>
  <si>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</si>
  <si>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</si>
  <si>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</si>
  <si>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</si>
  <si>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</si>
  <si>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</si>
  <si>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</si>
  <si>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</si>
  <si>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</si>
  <si>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</si>
  <si>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</si>
  <si>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</si>
  <si>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</si>
  <si>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</si>
  <si>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</si>
  <si>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</si>
  <si>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</si>
  <si>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</si>
  <si>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</si>
  <si>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</si>
  <si>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</si>
  <si>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</si>
  <si>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</si>
  <si>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</si>
  <si>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</si>
  <si>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</si>
  <si>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</si>
  <si>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</si>
  <si>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</si>
  <si>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</si>
  <si>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</si>
  <si>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</si>
  <si>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</si>
  <si>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</si>
  <si>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</si>
  <si>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</si>
  <si>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</si>
  <si>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</si>
  <si>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</si>
  <si>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</si>
  <si>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</si>
  <si>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</si>
  <si>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</si>
  <si>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</si>
  <si>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</si>
  <si>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</si>
  <si>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</si>
  <si>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</si>
  <si>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</si>
  <si>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</si>
  <si>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</si>
  <si>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</si>
  <si>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</si>
  <si>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</si>
  <si>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</si>
  <si>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</si>
  <si>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</si>
  <si>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</si>
  <si>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</si>
  <si>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</si>
  <si>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</si>
  <si>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</si>
  <si>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</si>
  <si>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</si>
  <si>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</si>
  <si>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</si>
  <si>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</si>
  <si>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</si>
  <si>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</si>
  <si>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</si>
  <si>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</si>
  <si>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</si>
  <si>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</si>
  <si>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</si>
  <si>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</si>
  <si>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</si>
  <si>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</si>
  <si>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</si>
  <si>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</si>
  <si>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</si>
  <si>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</si>
  <si>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</si>
  <si>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</si>
  <si>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</si>
  <si>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</si>
  <si>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</si>
  <si>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</si>
  <si>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</si>
  <si>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</si>
  <si>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</si>
  <si>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</si>
  <si>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</si>
  <si>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</si>
  <si>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</si>
  <si>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</si>
  <si>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</si>
  <si>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</si>
  <si>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</si>
  <si>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</si>
  <si>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</si>
  <si>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</si>
  <si>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</si>
  <si>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</si>
  <si>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</si>
  <si>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</si>
  <si>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</si>
  <si>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</si>
  <si>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</si>
  <si>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</si>
  <si>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</si>
  <si>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</si>
  <si>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</si>
  <si>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</si>
  <si>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</si>
  <si>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</si>
  <si>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</si>
  <si>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</si>
  <si>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</si>
  <si>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</si>
  <si>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</si>
  <si>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</si>
  <si>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</si>
  <si>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</si>
  <si>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</si>
  <si>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</si>
  <si>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</si>
  <si>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</si>
  <si>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</si>
  <si>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</si>
  <si>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</si>
  <si>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</si>
  <si>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</si>
  <si>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</si>
  <si>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</si>
  <si>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</si>
  <si>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</si>
  <si>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</si>
  <si>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</si>
  <si>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</si>
  <si>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</si>
  <si>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</si>
  <si>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</si>
  <si>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</si>
  <si>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</si>
  <si>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</si>
  <si>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</si>
  <si>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</si>
  <si>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</si>
  <si>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</si>
  <si>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</si>
  <si>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</si>
  <si>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</si>
  <si>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</si>
  <si>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</si>
  <si>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</si>
  <si>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</si>
  <si>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</si>
  <si>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</si>
  <si>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</si>
  <si>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</si>
  <si>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</si>
  <si>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</si>
  <si>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</si>
  <si>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</si>
  <si>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</si>
  <si>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</si>
  <si>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</si>
  <si>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</si>
  <si>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</si>
  <si>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</si>
  <si>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</si>
  <si>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</si>
  <si>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</si>
  <si>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</si>
  <si>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</si>
  <si>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</si>
  <si>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</si>
  <si>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</si>
  <si>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</si>
  <si>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</si>
  <si>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</si>
  <si>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</si>
  <si>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</si>
  <si>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</si>
  <si>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</si>
  <si>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</si>
  <si>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</si>
  <si>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</si>
  <si>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</si>
  <si>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</si>
  <si>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</si>
  <si>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</si>
  <si>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</si>
  <si>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</si>
  <si>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</si>
  <si>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</si>
  <si>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</si>
  <si>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</si>
  <si>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</si>
  <si>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</si>
  <si>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</si>
  <si>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</si>
  <si>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</si>
  <si>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</si>
  <si>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</si>
  <si>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</si>
  <si>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</si>
  <si>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</si>
  <si>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</si>
  <si>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</si>
  <si>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</si>
  <si>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</si>
  <si>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</si>
  <si>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</si>
  <si>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</si>
  <si>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</si>
  <si>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</si>
  <si>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</si>
  <si>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</si>
  <si>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</si>
  <si>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</si>
  <si>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</si>
  <si>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</si>
  <si>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</si>
  <si>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</si>
  <si>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</si>
  <si>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</si>
  <si>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</si>
  <si>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</si>
  <si>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</si>
  <si>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</si>
  <si>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</si>
  <si>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</si>
  <si>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</si>
  <si>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</si>
  <si>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</si>
  <si>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</si>
  <si>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</si>
  <si>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</si>
  <si>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</si>
  <si>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</si>
  <si>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</si>
  <si>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</si>
  <si>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</si>
  <si>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</si>
  <si>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</si>
  <si>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</si>
  <si>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</si>
  <si>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</si>
  <si>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</si>
  <si>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</si>
  <si>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</si>
  <si>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</si>
  <si>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</si>
  <si>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</si>
  <si>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</si>
  <si>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</si>
  <si>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</si>
  <si>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</si>
  <si>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</si>
  <si>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</si>
  <si>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</si>
  <si>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</si>
  <si>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</si>
  <si>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</si>
  <si>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</si>
  <si>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</si>
  <si>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</si>
  <si>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</si>
  <si>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</si>
  <si>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</si>
  <si>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</si>
  <si>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</si>
  <si>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</si>
  <si>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</si>
  <si>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</si>
  <si>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</si>
  <si>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</si>
  <si>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</si>
  <si>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</si>
  <si>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</si>
  <si>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</si>
  <si>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</si>
  <si>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</si>
  <si>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</si>
  <si>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</si>
  <si>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</si>
  <si>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</si>
  <si>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</si>
  <si>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</si>
  <si>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</si>
  <si>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</si>
  <si>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</si>
  <si>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</si>
  <si>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</si>
  <si>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</si>
  <si>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</si>
  <si>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</si>
  <si>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</si>
  <si>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</si>
  <si>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</si>
  <si>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</si>
  <si>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</si>
  <si>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</si>
  <si>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</si>
  <si>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</si>
  <si>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</si>
  <si>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</si>
  <si>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</si>
  <si>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</si>
  <si>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</si>
  <si>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</si>
  <si>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</si>
  <si>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</si>
  <si>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</si>
  <si>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</si>
  <si>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</si>
  <si>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</si>
  <si>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</si>
  <si>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</si>
  <si>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</si>
  <si>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</si>
  <si>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</si>
  <si>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</si>
  <si>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</si>
  <si>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</si>
  <si>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</si>
  <si>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</si>
  <si>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</si>
  <si>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</si>
  <si>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</si>
  <si>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</si>
  <si>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</si>
  <si>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</si>
  <si>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</si>
  <si>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</si>
  <si>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</si>
  <si>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</si>
  <si>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</si>
  <si>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</si>
  <si>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</si>
  <si>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</si>
  <si>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</si>
  <si>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</si>
  <si>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</si>
  <si>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</si>
  <si>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</si>
  <si>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</si>
  <si>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</si>
  <si>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</si>
  <si>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</si>
  <si>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</si>
  <si>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</si>
  <si>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</si>
  <si>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</si>
  <si>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</si>
  <si>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</si>
  <si>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</si>
  <si>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</si>
  <si>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</si>
  <si>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</si>
  <si>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</si>
  <si>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</si>
  <si>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</si>
  <si>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</si>
  <si>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</si>
  <si>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</si>
  <si>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</si>
  <si>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</si>
  <si>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</si>
  <si>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</si>
  <si>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</si>
  <si>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</si>
  <si>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</si>
  <si>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</si>
  <si>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</si>
  <si>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</si>
  <si>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</si>
  <si>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</si>
  <si>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</si>
  <si>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</si>
  <si>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</si>
  <si>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</si>
  <si>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</si>
  <si>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</si>
  <si>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</si>
  <si>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</si>
  <si>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</si>
  <si>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</si>
  <si>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</si>
  <si>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</si>
  <si>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</si>
  <si>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</si>
  <si>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</si>
  <si>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</si>
  <si>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</si>
  <si>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</si>
  <si>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</si>
  <si>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</si>
  <si>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</si>
  <si>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</si>
  <si>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</si>
  <si>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</si>
  <si>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</si>
  <si>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</si>
  <si>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</si>
  <si>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</si>
  <si>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</si>
  <si>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</si>
  <si>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</si>
  <si>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</si>
  <si>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</si>
  <si>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</si>
  <si>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</si>
  <si>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</si>
  <si>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</si>
  <si>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</si>
  <si>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</si>
  <si>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</si>
  <si>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</si>
  <si>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</si>
  <si>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</si>
  <si>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</si>
  <si>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</si>
  <si>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</si>
  <si>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</si>
  <si>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</si>
  <si>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</si>
  <si>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</si>
  <si>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</si>
  <si>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</si>
  <si>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</si>
  <si>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</si>
  <si>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</si>
  <si>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</si>
  <si>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</si>
  <si>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</si>
  <si>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</si>
  <si>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</si>
  <si>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</si>
  <si>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</si>
  <si>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</si>
  <si>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</si>
  <si>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</si>
  <si>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</si>
  <si>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</si>
  <si>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</si>
  <si>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</si>
  <si>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</si>
  <si>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</si>
  <si>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</si>
  <si>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</si>
  <si>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</si>
  <si>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</si>
  <si>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</si>
  <si>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</si>
  <si>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</si>
  <si>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</si>
  <si>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</si>
  <si>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</si>
  <si>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</si>
  <si>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</si>
  <si>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</si>
  <si>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</si>
  <si>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</si>
  <si>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</si>
  <si>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</si>
  <si>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</si>
  <si>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</si>
  <si>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</si>
  <si>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</si>
  <si>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</si>
  <si>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</si>
  <si>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</si>
  <si>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</si>
  <si>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</si>
  <si>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</si>
  <si>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</si>
  <si>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</si>
  <si>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</si>
  <si>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</si>
  <si>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</si>
  <si>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</si>
  <si>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</si>
  <si>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</si>
  <si>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</si>
  <si>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</si>
  <si>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</si>
  <si>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</si>
  <si>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</si>
  <si>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</si>
  <si>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</si>
  <si>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</si>
  <si>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</si>
  <si>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</si>
  <si>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</si>
  <si>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</si>
  <si>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</si>
  <si>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</si>
  <si>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</si>
  <si>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</si>
  <si>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</si>
  <si>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</si>
  <si>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</si>
  <si>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</si>
  <si>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</si>
  <si>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</si>
  <si>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</si>
  <si>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</si>
  <si>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</si>
  <si>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</si>
  <si>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</si>
  <si>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</si>
  <si>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</si>
  <si>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</si>
  <si>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</si>
  <si>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</si>
  <si>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</si>
  <si>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</si>
  <si>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</si>
  <si>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</si>
  <si>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</si>
  <si>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</si>
  <si>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</si>
  <si>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</si>
  <si>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</si>
  <si>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</si>
  <si>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</si>
  <si>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</si>
  <si>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</si>
  <si>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</si>
  <si>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</si>
  <si>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</si>
  <si>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</si>
  <si>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</si>
  <si>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</si>
  <si>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</si>
  <si>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</si>
  <si>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</si>
  <si>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</si>
  <si>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</si>
  <si>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</si>
  <si>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</si>
  <si>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</si>
  <si>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</si>
  <si>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</si>
  <si>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</si>
  <si>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</si>
  <si>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</si>
  <si>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</si>
  <si>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</si>
  <si>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</si>
  <si>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</si>
  <si>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</si>
  <si>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</si>
  <si>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</si>
  <si>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</si>
  <si>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</si>
  <si>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</si>
  <si>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</si>
  <si>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</si>
  <si>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</si>
  <si>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</si>
  <si>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</si>
  <si>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</si>
  <si>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</si>
  <si>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</si>
  <si>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</si>
  <si>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</si>
  <si>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</si>
  <si>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</si>
  <si>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</si>
  <si>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</si>
  <si>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</si>
  <si>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</si>
  <si>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</si>
  <si>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</si>
  <si>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</si>
  <si>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</si>
  <si>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</si>
  <si>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</si>
  <si>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</si>
  <si>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</si>
  <si>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</si>
  <si>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</si>
  <si>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</si>
  <si>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</si>
  <si>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</si>
  <si>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</si>
  <si>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</si>
  <si>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</si>
  <si>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</si>
  <si>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</si>
  <si>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</si>
  <si>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</si>
  <si>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</si>
  <si>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</si>
  <si>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</si>
  <si>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</si>
  <si>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</si>
  <si>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</si>
  <si>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</si>
  <si>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</si>
  <si>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</si>
  <si>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</si>
  <si>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</si>
  <si>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</si>
  <si>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</si>
  <si>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</si>
  <si>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</si>
  <si>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</si>
  <si>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</si>
  <si>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</si>
  <si>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</si>
  <si>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</si>
  <si>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</si>
  <si>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</si>
  <si>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</si>
  <si>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</si>
  <si>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</si>
  <si>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</si>
  <si>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</si>
  <si>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</si>
  <si>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</si>
  <si>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</si>
  <si>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</si>
  <si>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</si>
  <si>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</si>
  <si>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</si>
  <si>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</si>
  <si>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</si>
  <si>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</si>
  <si>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</si>
  <si>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</si>
  <si>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</si>
  <si>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</si>
  <si>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</si>
  <si>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</si>
  <si>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</si>
  <si>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</si>
  <si>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</si>
  <si>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</si>
  <si>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</si>
  <si>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</si>
  <si>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</si>
  <si>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</si>
  <si>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</si>
  <si>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</si>
  <si>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</si>
  <si>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</si>
  <si>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</si>
  <si>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</si>
  <si>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</si>
  <si>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</si>
  <si>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</si>
  <si>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</si>
  <si>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</si>
  <si>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</si>
  <si>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</si>
  <si>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</si>
  <si>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</si>
  <si>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</si>
  <si>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</si>
  <si>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</si>
  <si>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</si>
  <si>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</si>
  <si>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</si>
  <si>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</si>
  <si>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</si>
  <si>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</si>
  <si>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</si>
  <si>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</si>
  <si>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</si>
  <si>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</si>
  <si>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</si>
  <si>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</si>
  <si>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</si>
  <si>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</si>
  <si>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</si>
  <si>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</si>
  <si>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</si>
  <si>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</si>
  <si>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</si>
  <si>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</si>
  <si>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</si>
  <si>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</si>
  <si>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</si>
  <si>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</si>
  <si>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</si>
  <si>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</si>
  <si>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</si>
  <si>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</si>
  <si>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</si>
  <si>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</si>
  <si>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</si>
  <si>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</si>
  <si>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</si>
  <si>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</si>
  <si>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</si>
  <si>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</si>
  <si>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</si>
  <si>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</si>
  <si>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</si>
  <si>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</si>
  <si>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</si>
  <si>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</si>
  <si>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</si>
  <si>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</si>
  <si>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</si>
  <si>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</si>
  <si>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</si>
  <si>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</si>
  <si>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</si>
  <si>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</si>
  <si>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</si>
  <si>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</si>
  <si>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</si>
  <si>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</si>
  <si>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</si>
  <si>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</si>
  <si>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</si>
  <si>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</si>
  <si>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</si>
  <si>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</si>
  <si>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</si>
  <si>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</si>
  <si>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</si>
  <si>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</si>
  <si>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</si>
  <si>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</si>
  <si>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</si>
  <si>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</si>
  <si>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</si>
  <si>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</si>
  <si>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</si>
  <si>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</si>
  <si>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</si>
  <si>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</si>
  <si>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</si>
  <si>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</si>
  <si>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</si>
  <si>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</si>
  <si>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</si>
  <si>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</si>
  <si>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</si>
  <si>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</si>
  <si>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</si>
  <si>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</si>
  <si>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</si>
  <si>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</si>
  <si>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</si>
  <si>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</si>
  <si>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</si>
  <si>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</si>
  <si>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</si>
  <si>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</si>
  <si>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</si>
  <si>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</si>
  <si>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</si>
  <si>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</si>
  <si>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</si>
  <si>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</si>
  <si>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</si>
  <si>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</si>
  <si>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</si>
  <si>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</si>
  <si>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</si>
  <si>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</si>
  <si>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</si>
  <si>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</si>
  <si>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</si>
  <si>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</si>
  <si>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</si>
  <si>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</si>
  <si>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</si>
  <si>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</si>
  <si>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</si>
  <si>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</si>
  <si>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</si>
  <si>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</si>
  <si>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</si>
  <si>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</si>
  <si>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</si>
  <si>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</si>
  <si>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</si>
  <si>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</si>
  <si>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</si>
  <si>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</si>
  <si>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</si>
  <si>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</si>
  <si>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</si>
  <si>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</si>
  <si>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</si>
  <si>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</si>
  <si>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</si>
  <si>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</si>
  <si>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</si>
  <si>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</si>
  <si>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</si>
  <si>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</si>
  <si>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</si>
  <si>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</si>
  <si>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</si>
  <si>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</si>
  <si>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</si>
  <si>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</si>
  <si>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</si>
  <si>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</si>
  <si>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</si>
  <si>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</si>
  <si>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</si>
  <si>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</si>
  <si>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</si>
  <si>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</si>
  <si>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</si>
  <si>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</si>
  <si>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</si>
  <si>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</si>
  <si>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</si>
  <si>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</si>
  <si>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</si>
  <si>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</si>
  <si>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</si>
  <si>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</si>
  <si>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</si>
  <si>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</si>
  <si>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</si>
  <si>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</si>
  <si>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</si>
  <si>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</si>
  <si>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</si>
  <si>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</si>
  <si>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</si>
  <si>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</si>
  <si>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</si>
  <si>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</si>
  <si>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</si>
  <si>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</si>
  <si>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</si>
  <si>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</si>
  <si>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</si>
  <si>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</si>
  <si>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</si>
  <si>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</si>
  <si>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</si>
  <si>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</si>
  <si>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</si>
  <si>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</si>
  <si>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</si>
  <si>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</si>
  <si>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</si>
  <si>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</si>
  <si>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</si>
  <si>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</si>
  <si>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</si>
  <si>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</si>
  <si>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</si>
  <si>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</si>
  <si>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</si>
  <si>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</si>
  <si>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</si>
  <si>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</si>
  <si>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</si>
  <si>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</si>
  <si>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</si>
  <si>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</si>
  <si>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</si>
  <si>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</si>
  <si>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</si>
  <si>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</si>
  <si>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</si>
  <si>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</si>
  <si>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</si>
  <si>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</si>
  <si>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</si>
  <si>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</si>
  <si>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</si>
  <si>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</si>
  <si>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</si>
  <si>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</si>
  <si>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</si>
  <si>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</si>
  <si>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</si>
  <si>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</si>
  <si>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</si>
  <si>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</si>
  <si>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</si>
  <si>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</si>
  <si>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</si>
  <si>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</si>
  <si>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</si>
  <si>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</si>
  <si>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</si>
  <si>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</si>
  <si>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</si>
  <si>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</si>
  <si>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</si>
  <si>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</si>
  <si>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</si>
  <si>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</si>
  <si>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</si>
  <si>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</si>
  <si>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</si>
  <si>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</si>
  <si>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</si>
  <si>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</si>
  <si>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</si>
  <si>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</si>
  <si>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</si>
  <si>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</si>
  <si>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</si>
  <si>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</si>
  <si>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</si>
  <si>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</si>
  <si>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</si>
  <si>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</si>
  <si>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</si>
  <si>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</si>
  <si>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</si>
  <si>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</si>
  <si>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</si>
  <si>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</si>
  <si>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</si>
  <si>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</si>
  <si>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</si>
  <si>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</si>
  <si>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</si>
  <si>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</si>
  <si>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</si>
  <si>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</si>
  <si>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</si>
  <si>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</si>
  <si>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</si>
  <si>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</si>
  <si>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</si>
  <si>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</si>
  <si>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</si>
  <si>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</si>
  <si>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</si>
  <si>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</si>
  <si>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</si>
  <si>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</si>
  <si>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</si>
  <si>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</si>
  <si>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</si>
  <si>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</si>
  <si>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</si>
  <si>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</si>
  <si>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</si>
  <si>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</si>
  <si>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</si>
  <si>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</si>
  <si>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</si>
  <si>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</si>
  <si>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</si>
  <si>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</si>
  <si>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</si>
  <si>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</si>
  <si>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</si>
  <si>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</si>
  <si>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</si>
  <si>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</si>
  <si>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</si>
  <si>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</si>
  <si>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</si>
  <si>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</si>
  <si>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</si>
  <si>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</si>
  <si>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</si>
  <si>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</si>
  <si>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</si>
  <si>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</si>
  <si>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</si>
  <si>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</si>
  <si>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</si>
  <si>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</si>
  <si>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</si>
  <si>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</si>
  <si>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</si>
  <si>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</si>
  <si>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</si>
  <si>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</si>
  <si>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</si>
  <si>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</si>
  <si>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</si>
  <si>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</si>
  <si>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</si>
  <si>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</si>
  <si>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</si>
  <si>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</si>
  <si>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</si>
  <si>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</si>
  <si>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</si>
  <si>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</si>
  <si>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</si>
  <si>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</si>
  <si>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</si>
  <si>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</si>
  <si>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</si>
  <si>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</si>
  <si>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</si>
  <si>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</si>
  <si>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</si>
  <si>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</si>
  <si>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</si>
  <si>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</si>
  <si>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</si>
  <si>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</si>
  <si>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</si>
  <si>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</si>
  <si>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</si>
  <si>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</si>
  <si>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</si>
  <si>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</si>
  <si>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</si>
  <si>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</si>
  <si>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</si>
  <si>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</si>
  <si>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</si>
  <si>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</si>
  <si>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</si>
  <si>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</si>
  <si>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</si>
  <si>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</si>
  <si>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</si>
  <si>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</si>
  <si>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</si>
  <si>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</si>
  <si>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</si>
  <si>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</si>
  <si>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</si>
  <si>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</si>
  <si>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</si>
  <si>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</si>
  <si>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</si>
  <si>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</si>
  <si>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</si>
  <si>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</si>
  <si>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</si>
  <si>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</si>
  <si>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</si>
  <si>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</si>
  <si>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</si>
  <si>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</si>
  <si>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</si>
  <si>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</si>
  <si>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</si>
  <si>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</si>
  <si>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</si>
  <si>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</si>
  <si>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</si>
  <si>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</si>
  <si>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</si>
  <si>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</si>
  <si>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</si>
  <si>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</si>
  <si>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</si>
  <si>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</si>
  <si>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</si>
  <si>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</si>
  <si>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</si>
  <si>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</si>
  <si>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</si>
  <si>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</si>
  <si>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</si>
  <si>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</si>
  <si>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</si>
  <si>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</si>
  <si>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</si>
  <si>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</si>
  <si>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</si>
  <si>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</si>
  <si>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</si>
  <si>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</si>
  <si>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</si>
  <si>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</si>
  <si>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</si>
  <si>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</si>
  <si>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</si>
  <si>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</si>
  <si>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</si>
  <si>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</si>
  <si>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</si>
  <si>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</si>
  <si>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</si>
  <si>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</si>
  <si>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</si>
  <si>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</si>
  <si>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</si>
  <si>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</si>
  <si>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</si>
  <si>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</si>
  <si>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</si>
  <si>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</si>
  <si>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</si>
  <si>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</si>
  <si>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</si>
  <si>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</si>
  <si>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</si>
  <si>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</si>
  <si>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</si>
  <si>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</si>
  <si>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</si>
  <si>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</si>
  <si>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</si>
  <si>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</si>
  <si>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</si>
  <si>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</si>
  <si>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</si>
  <si>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</si>
  <si>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</si>
  <si>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</si>
  <si>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</si>
  <si>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</si>
  <si>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</si>
  <si>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</si>
  <si>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</si>
  <si>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</si>
  <si>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</si>
  <si>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</si>
  <si>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</si>
  <si>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</si>
  <si>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</si>
  <si>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</si>
  <si>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</si>
  <si>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</si>
  <si>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</si>
  <si>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</si>
  <si>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</si>
  <si>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</si>
  <si>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</si>
  <si>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</si>
  <si>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</si>
  <si>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</si>
  <si>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</si>
  <si>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</si>
  <si>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</si>
  <si>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</si>
  <si>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</si>
  <si>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</si>
  <si>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</si>
  <si>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</si>
  <si>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</si>
  <si>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</si>
  <si>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</si>
  <si>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</si>
  <si>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</si>
  <si>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</si>
  <si>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</si>
  <si>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</si>
  <si>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</si>
  <si>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</si>
  <si>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</si>
  <si>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</si>
  <si>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</si>
  <si>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</si>
  <si>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</si>
  <si>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</si>
  <si>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</si>
  <si>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</si>
  <si>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</si>
  <si>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</si>
  <si>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</si>
  <si>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</si>
  <si>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</si>
  <si>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</si>
  <si>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</si>
  <si>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</si>
  <si>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</si>
  <si>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</si>
  <si>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</si>
  <si>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</si>
  <si>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</si>
  <si>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</si>
  <si>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</si>
  <si>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</si>
  <si>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</si>
  <si>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</si>
  <si>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</si>
  <si>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</si>
  <si>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</si>
  <si>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</si>
  <si>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</si>
  <si>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</si>
  <si>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</si>
  <si>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</si>
  <si>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</si>
  <si>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</si>
  <si>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</si>
  <si>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</si>
  <si>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</si>
  <si>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</si>
  <si>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</si>
  <si>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</si>
  <si>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</si>
  <si>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</si>
  <si>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</si>
  <si>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</si>
  <si>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</si>
  <si>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</si>
  <si>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</si>
  <si>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</si>
  <si>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</si>
  <si>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</si>
  <si>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</si>
  <si>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</si>
  <si>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</si>
  <si>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</si>
  <si>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</si>
  <si>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</si>
  <si>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</si>
  <si>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</si>
  <si>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</si>
  <si>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</si>
  <si>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</si>
  <si>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</si>
  <si>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</si>
  <si>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</si>
  <si>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</si>
  <si>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</si>
  <si>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</si>
  <si>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</si>
  <si>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</si>
  <si>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</si>
  <si>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</si>
  <si>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</si>
  <si>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</si>
  <si>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</si>
  <si>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</si>
  <si>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</si>
  <si>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</si>
  <si>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</si>
  <si>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</si>
  <si>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</si>
  <si>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</si>
  <si>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</si>
  <si>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</si>
  <si>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</si>
  <si>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</si>
  <si>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</si>
  <si>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</si>
  <si>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</si>
  <si>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</si>
  <si>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</si>
  <si>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</si>
  <si>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</si>
  <si>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</si>
  <si>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</si>
  <si>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</si>
  <si>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</si>
  <si>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</si>
  <si>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</si>
  <si>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</si>
  <si>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</si>
  <si>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</si>
  <si>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</si>
  <si>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</si>
  <si>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</si>
  <si>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</si>
  <si>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</si>
  <si>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</si>
  <si>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</si>
  <si>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</si>
  <si>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</si>
  <si>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</si>
  <si>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</si>
  <si>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</si>
  <si>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</si>
  <si>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</si>
  <si>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</si>
  <si>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</si>
  <si>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</si>
  <si>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</si>
  <si>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</si>
  <si>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</si>
  <si>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</si>
  <si>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</si>
  <si>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</si>
  <si>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</si>
  <si>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</si>
  <si>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</si>
  <si>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</si>
  <si>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</si>
  <si>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</si>
  <si>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</si>
  <si>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</si>
  <si>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</si>
  <si>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</si>
  <si>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</si>
  <si>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</si>
  <si>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</si>
  <si>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</si>
  <si>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</si>
  <si>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</si>
  <si>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</si>
  <si>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</si>
  <si>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</si>
  <si>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</si>
  <si>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</si>
  <si>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</si>
  <si>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</si>
  <si>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</si>
  <si>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</si>
  <si>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</si>
  <si>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</si>
  <si>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</si>
  <si>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</si>
  <si>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</si>
  <si>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</si>
  <si>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</si>
  <si>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</si>
  <si>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</si>
  <si>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</si>
  <si>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</si>
  <si>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</si>
  <si>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</si>
  <si>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</si>
  <si>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</si>
  <si>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</si>
  <si>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</si>
  <si>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</si>
  <si>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</si>
  <si>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</si>
  <si>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</si>
  <si>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</si>
  <si>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</si>
  <si>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</si>
  <si>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</si>
  <si>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</si>
  <si>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</si>
  <si>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</si>
  <si>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</si>
  <si>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</si>
  <si>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</si>
  <si>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</si>
  <si>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</si>
  <si>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</si>
  <si>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</si>
  <si>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</si>
  <si>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</si>
  <si>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</si>
  <si>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</si>
  <si>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</si>
  <si>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</si>
  <si>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</si>
  <si>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</si>
  <si>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</si>
  <si>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</si>
  <si>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</si>
  <si>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</si>
  <si>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</si>
  <si>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</si>
  <si>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</si>
  <si>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</si>
  <si>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</si>
  <si>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</si>
  <si>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</si>
  <si>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</si>
  <si>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</si>
  <si>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</si>
  <si>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</si>
  <si>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</si>
  <si>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</si>
  <si>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</si>
  <si>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</si>
  <si>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</si>
  <si>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</si>
  <si>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</si>
  <si>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</si>
  <si>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</si>
  <si>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</si>
  <si>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</si>
  <si>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</si>
  <si>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</si>
  <si>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</si>
  <si>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</si>
  <si>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</si>
  <si>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</si>
  <si>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</si>
  <si>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</si>
  <si>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</si>
  <si>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</si>
  <si>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</si>
  <si>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</si>
  <si>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</si>
  <si>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</si>
  <si>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</si>
  <si>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</si>
  <si>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</si>
  <si>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</si>
  <si>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</si>
  <si>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</si>
  <si>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</si>
  <si>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</si>
  <si>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</si>
  <si>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</si>
  <si>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</si>
  <si>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</si>
  <si>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</si>
  <si>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</si>
  <si>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</si>
  <si>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</si>
  <si>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</si>
  <si>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</si>
  <si>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</si>
  <si>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</si>
  <si>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</si>
  <si>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</si>
  <si>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</si>
  <si>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</si>
  <si>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</si>
  <si>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</si>
  <si>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</si>
  <si>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</si>
  <si>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</si>
  <si>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</si>
  <si>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</si>
  <si>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</si>
  <si>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</si>
  <si>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</si>
  <si>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</si>
  <si>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</si>
  <si>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</si>
  <si>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</si>
  <si>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</si>
  <si>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</si>
  <si>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</si>
  <si>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</si>
  <si>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</si>
  <si>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</si>
  <si>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</si>
  <si>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</si>
  <si>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</si>
  <si>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</si>
  <si>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</si>
  <si>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</si>
  <si>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</si>
  <si>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</si>
  <si>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</si>
  <si>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</si>
  <si>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</si>
  <si>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</si>
  <si>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</si>
  <si>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</si>
  <si>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</si>
  <si>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</si>
  <si>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</si>
  <si>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</si>
  <si>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</si>
  <si>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</si>
  <si>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</si>
  <si>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</si>
  <si>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</si>
  <si>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</si>
  <si>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</si>
  <si>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</si>
  <si>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</si>
  <si>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</si>
  <si>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</si>
  <si>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</si>
  <si>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</si>
  <si>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</si>
  <si>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</si>
  <si>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</si>
  <si>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</si>
  <si>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</si>
  <si>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</si>
  <si>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</si>
  <si>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</si>
  <si>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</si>
  <si>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</si>
  <si>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</si>
  <si>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</si>
  <si>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</si>
  <si>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</si>
  <si>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</si>
  <si>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</si>
  <si>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</si>
  <si>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</si>
  <si>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</si>
  <si>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</si>
  <si>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</si>
  <si>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</si>
  <si>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</si>
  <si>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</si>
  <si>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</si>
  <si>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</si>
  <si>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</si>
  <si>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</si>
  <si>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</si>
  <si>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</si>
  <si>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</si>
  <si>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</si>
  <si>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</si>
  <si>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</si>
  <si>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</si>
  <si>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</si>
  <si>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</si>
  <si>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</si>
  <si>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</si>
  <si>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</si>
  <si>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</si>
  <si>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</si>
  <si>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</si>
  <si>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</si>
  <si>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</si>
  <si>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</si>
  <si>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</si>
  <si>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</si>
  <si>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</si>
  <si>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</si>
  <si>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</si>
  <si>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</si>
  <si>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</si>
  <si>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</si>
  <si>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</si>
  <si>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</si>
  <si>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</si>
  <si>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</si>
  <si>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</si>
  <si>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</si>
  <si>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</si>
  <si>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</si>
  <si>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</si>
  <si>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</si>
  <si>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</si>
  <si>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</si>
  <si>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</si>
  <si>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</si>
  <si>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</si>
  <si>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</si>
  <si>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</si>
  <si>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</si>
  <si>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</si>
  <si>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</si>
  <si>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</si>
  <si>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</si>
  <si>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</si>
  <si>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</si>
  <si>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</si>
  <si>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</si>
  <si>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</si>
  <si>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</si>
  <si>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</si>
  <si>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</si>
  <si>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</si>
  <si>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</si>
  <si>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</si>
  <si>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</si>
  <si>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</si>
  <si>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</si>
  <si>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</si>
  <si>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</si>
  <si>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</si>
  <si>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</si>
  <si>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</si>
  <si>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</si>
  <si>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</si>
  <si>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</si>
  <si>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</si>
  <si>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</si>
  <si>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</si>
  <si>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</si>
  <si>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</si>
  <si>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</si>
  <si>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</si>
  <si>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</si>
  <si>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</si>
  <si>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</si>
  <si>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</si>
  <si>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</si>
  <si>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</si>
  <si>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</si>
  <si>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</si>
  <si>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</si>
  <si>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</si>
  <si>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</si>
  <si>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</si>
  <si>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</si>
  <si>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</si>
  <si>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</si>
  <si>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</si>
  <si>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</si>
  <si>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</si>
  <si>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</si>
  <si>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</si>
  <si>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</si>
  <si>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</si>
  <si>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</si>
  <si>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</si>
  <si>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</si>
  <si>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</si>
  <si>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</si>
  <si>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</si>
  <si>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</si>
  <si>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</si>
  <si>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</si>
  <si>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</si>
  <si>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</si>
  <si>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</si>
  <si>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</si>
  <si>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</si>
  <si>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</si>
  <si>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</si>
  <si>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</si>
  <si>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</si>
  <si>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</si>
  <si>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</si>
  <si>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</si>
  <si>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</si>
  <si>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</si>
  <si>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</si>
  <si>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</si>
  <si>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</si>
  <si>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</si>
  <si>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</si>
  <si>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</si>
  <si>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</si>
  <si>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</si>
  <si>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</si>
  <si>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</si>
  <si>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</si>
  <si>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</si>
  <si>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</si>
  <si>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</si>
  <si>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</si>
  <si>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</si>
  <si>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</si>
  <si>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</si>
  <si>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</si>
  <si>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</si>
  <si>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</si>
  <si>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</si>
  <si>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</si>
  <si>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</si>
  <si>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</si>
  <si>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</si>
  <si>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</si>
  <si>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</si>
  <si>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</si>
  <si>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</si>
  <si>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</si>
  <si>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</si>
  <si>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</si>
  <si>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</si>
  <si>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</si>
  <si>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</si>
  <si>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</si>
  <si>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</si>
  <si>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</si>
  <si>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</si>
  <si>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</si>
  <si>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</si>
  <si>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</si>
  <si>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</si>
  <si>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</si>
  <si>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</si>
  <si>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</si>
  <si>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</si>
  <si>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</si>
  <si>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</si>
  <si>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</si>
  <si>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</si>
  <si>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</si>
  <si>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</si>
  <si>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</si>
  <si>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</si>
  <si>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</si>
  <si>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</si>
  <si>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</si>
  <si>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</si>
  <si>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</si>
  <si>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</si>
  <si>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</si>
  <si>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</si>
  <si>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</si>
  <si>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</si>
  <si>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</si>
  <si>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</si>
  <si>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</si>
  <si>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</si>
  <si>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</si>
  <si>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</si>
  <si>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</si>
  <si>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</si>
  <si>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</si>
  <si>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</si>
  <si>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</si>
  <si>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</si>
  <si>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</si>
  <si>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</si>
  <si>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</si>
  <si>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</si>
  <si>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</si>
  <si>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</si>
  <si>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</si>
  <si>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</si>
  <si>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</si>
  <si>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</si>
  <si>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</si>
  <si>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</si>
  <si>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</si>
  <si>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</si>
  <si>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</si>
  <si>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</si>
  <si>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</si>
  <si>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</si>
  <si>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</si>
  <si>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</si>
  <si>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</si>
  <si>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</si>
  <si>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</si>
  <si>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</si>
  <si>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</si>
  <si>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</si>
  <si>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</si>
  <si>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</si>
  <si>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</si>
  <si>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</si>
  <si>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</si>
  <si>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</si>
  <si>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</si>
  <si>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</si>
  <si>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</si>
  <si>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</si>
  <si>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</si>
  <si>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</si>
  <si>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</si>
  <si>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</si>
  <si>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</si>
  <si>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</si>
  <si>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</si>
  <si>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</si>
  <si>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</si>
  <si>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</si>
  <si>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</si>
  <si>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</si>
  <si>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</si>
  <si>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</si>
  <si>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</si>
  <si>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</si>
  <si>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</si>
  <si>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</si>
  <si>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</si>
  <si>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</si>
  <si>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</si>
  <si>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</si>
  <si>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</si>
  <si>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</si>
  <si>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</si>
  <si>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</si>
  <si>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</si>
  <si>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</si>
  <si>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</si>
  <si>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</si>
  <si>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</si>
  <si>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</si>
  <si>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</si>
  <si>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</si>
  <si>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</si>
  <si>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</si>
  <si>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</si>
  <si>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</si>
  <si>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</si>
  <si>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</si>
  <si>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</si>
  <si>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</si>
  <si>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</si>
  <si>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</si>
  <si>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</si>
  <si>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</si>
  <si>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</si>
  <si>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</si>
  <si>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</si>
  <si>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</si>
  <si>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</si>
  <si>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</si>
  <si>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</si>
  <si>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</si>
  <si>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</si>
  <si>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</si>
  <si>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</si>
  <si>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</si>
  <si>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</si>
  <si>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</si>
  <si>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</si>
  <si>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</si>
  <si>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</si>
  <si>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</si>
  <si>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</si>
  <si>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</si>
  <si>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</si>
  <si>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</si>
  <si>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</si>
  <si>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</si>
  <si>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</si>
  <si>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</si>
  <si>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</si>
  <si>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</si>
  <si>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</si>
  <si>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</si>
  <si>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</si>
  <si>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</si>
  <si>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</si>
  <si>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</si>
  <si>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</si>
  <si>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</si>
  <si>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</si>
  <si>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</si>
  <si>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</si>
  <si>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</si>
  <si>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</si>
  <si>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</si>
  <si>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</si>
  <si>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</si>
  <si>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</si>
  <si>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</si>
  <si>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</si>
  <si>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</si>
  <si>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</si>
  <si>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</si>
  <si>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</si>
  <si>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</si>
  <si>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</si>
  <si>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</si>
  <si>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</si>
  <si>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</si>
  <si>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</si>
  <si>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</si>
  <si>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</si>
  <si>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</si>
  <si>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</si>
  <si>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</si>
  <si>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</si>
  <si>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</si>
  <si>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</si>
  <si>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</si>
  <si>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</si>
  <si>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</si>
  <si>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</si>
  <si>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</si>
  <si>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</si>
  <si>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</si>
  <si>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</si>
  <si>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</si>
  <si>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</si>
  <si>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</si>
  <si>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</si>
  <si>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</si>
  <si>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</si>
  <si>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</si>
  <si>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</si>
  <si>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</si>
  <si>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</si>
  <si>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</si>
  <si>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</si>
  <si>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</si>
  <si>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</si>
  <si>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</si>
  <si>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</si>
  <si>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</si>
  <si>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</si>
  <si>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</si>
  <si>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</si>
  <si>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</si>
  <si>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</si>
  <si>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</si>
  <si>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</si>
  <si>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</si>
  <si>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</si>
  <si>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</si>
  <si>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</si>
  <si>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</si>
  <si>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</si>
  <si>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</si>
  <si>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</si>
  <si>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</si>
  <si>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</si>
  <si>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</si>
  <si>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</si>
  <si>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</si>
  <si>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</si>
  <si>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</si>
  <si>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</si>
  <si>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</si>
  <si>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</si>
  <si>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</si>
  <si>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</si>
  <si>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</si>
  <si>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</si>
  <si>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</si>
  <si>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</si>
  <si>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</si>
  <si>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</si>
  <si>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</si>
  <si>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</si>
  <si>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</si>
  <si>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</si>
  <si>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</si>
  <si>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</si>
  <si>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</si>
  <si>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</si>
  <si>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</si>
  <si>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</si>
  <si>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</si>
  <si>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</si>
  <si>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</si>
  <si>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</si>
  <si>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</si>
  <si>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</si>
  <si>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</si>
  <si>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</si>
  <si>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</si>
  <si>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</si>
  <si>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</si>
  <si>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</si>
  <si>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</si>
  <si>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</si>
  <si>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</si>
  <si>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</si>
  <si>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</si>
  <si>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</si>
  <si>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</si>
  <si>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</si>
  <si>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</si>
  <si>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</si>
  <si>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</si>
  <si>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</si>
  <si>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</si>
  <si>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</si>
  <si>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</si>
  <si>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</si>
  <si>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</si>
  <si>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</si>
  <si>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</si>
  <si>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</si>
  <si>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</si>
  <si>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</si>
  <si>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</si>
  <si>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</si>
  <si>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</si>
  <si>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</si>
  <si>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</si>
  <si>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</si>
  <si>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</si>
  <si>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</si>
  <si>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</si>
  <si>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</si>
  <si>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</si>
  <si>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</si>
  <si>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</si>
  <si>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</si>
  <si>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</si>
  <si>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</si>
  <si>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</si>
  <si>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</si>
  <si>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</si>
  <si>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</si>
  <si>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</si>
  <si>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</si>
  <si>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</si>
  <si>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</si>
  <si>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</si>
  <si>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</si>
  <si>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</si>
  <si>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</si>
  <si>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</si>
  <si>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</si>
  <si>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</si>
  <si>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</si>
  <si>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</si>
  <si>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</si>
  <si>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</si>
  <si>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</si>
  <si>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</si>
  <si>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</si>
  <si>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</si>
  <si>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</si>
  <si>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</si>
  <si>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</si>
  <si>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</si>
  <si>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</si>
  <si>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</si>
  <si>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</si>
  <si>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</si>
  <si>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</si>
  <si>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</si>
  <si>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</si>
  <si>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</si>
  <si>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</si>
  <si>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</si>
  <si>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</si>
  <si>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</si>
  <si>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</si>
  <si>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</si>
  <si>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</si>
  <si>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</si>
  <si>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</si>
  <si>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</si>
  <si>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</si>
  <si>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</si>
  <si>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</si>
  <si>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</si>
  <si>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</si>
  <si>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</si>
  <si>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</si>
  <si>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</si>
  <si>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</si>
  <si>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</si>
  <si>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</si>
  <si>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</si>
  <si>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</si>
  <si>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</si>
  <si>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</si>
  <si>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</si>
  <si>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</si>
  <si>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</si>
  <si>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</si>
  <si>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</si>
  <si>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</si>
  <si>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</si>
  <si>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</si>
  <si>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</si>
  <si>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</si>
  <si>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</si>
  <si>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</si>
  <si>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</si>
  <si>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</si>
  <si>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</si>
  <si>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</si>
  <si>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</si>
  <si>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</si>
  <si>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</si>
  <si>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</si>
  <si>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</si>
  <si>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</si>
  <si>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</si>
  <si>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</si>
  <si>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</si>
  <si>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</si>
  <si>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</si>
  <si>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</si>
  <si>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</si>
  <si>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</si>
  <si>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</si>
  <si>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</si>
  <si>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</si>
  <si>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</si>
  <si>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</si>
  <si>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</si>
  <si>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</si>
  <si>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</si>
  <si>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</si>
  <si>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</si>
  <si>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</si>
  <si>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</si>
  <si>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</si>
  <si>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</si>
  <si>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</si>
  <si>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</si>
  <si>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</si>
  <si>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</si>
  <si>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</si>
  <si>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</si>
  <si>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</si>
  <si>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</si>
  <si>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</si>
  <si>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</si>
  <si>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</si>
  <si>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</si>
  <si>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</si>
  <si>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</si>
  <si>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</si>
  <si>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</si>
  <si>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</si>
  <si>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</si>
  <si>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</si>
  <si>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</si>
  <si>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</si>
  <si>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</si>
  <si>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</si>
  <si>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</si>
  <si>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</si>
  <si>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</si>
  <si>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</si>
  <si>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</si>
  <si>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</si>
  <si>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</si>
  <si>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</si>
  <si>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</si>
  <si>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</si>
  <si>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</si>
  <si>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</si>
  <si>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</si>
  <si>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</si>
  <si>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</si>
  <si>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</si>
  <si>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</si>
  <si>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</si>
  <si>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</si>
  <si>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</si>
  <si>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</si>
  <si>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</si>
  <si>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</si>
  <si>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</si>
  <si>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</si>
  <si>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</si>
  <si>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</si>
  <si>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</si>
  <si>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</si>
  <si>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</si>
  <si>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</si>
  <si>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</si>
  <si>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</si>
  <si>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</si>
  <si>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</si>
  <si>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</si>
  <si>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</si>
  <si>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</si>
  <si>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</si>
  <si>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</si>
  <si>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</si>
  <si>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</si>
  <si>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</si>
  <si>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</si>
  <si>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</si>
  <si>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</si>
  <si>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</si>
  <si>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</si>
  <si>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</si>
  <si>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</si>
  <si>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</si>
  <si>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</si>
  <si>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</si>
  <si>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</si>
  <si>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</si>
  <si>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</si>
  <si>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</si>
  <si>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</si>
  <si>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</si>
  <si>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</si>
  <si>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</si>
  <si>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</si>
  <si>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</si>
  <si>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</si>
  <si>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</si>
  <si>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</si>
  <si>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</si>
  <si>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</si>
  <si>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</si>
  <si>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</si>
  <si>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</si>
  <si>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</si>
  <si>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</si>
  <si>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</si>
  <si>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</si>
  <si>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</si>
  <si>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</si>
  <si>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</si>
  <si>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</si>
  <si>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</si>
  <si>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</si>
  <si>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</si>
  <si>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</si>
  <si>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</si>
  <si>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</si>
  <si>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</si>
  <si>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</si>
  <si>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</si>
  <si>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</si>
  <si>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</si>
  <si>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</si>
  <si>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</si>
  <si>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</si>
  <si>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</si>
  <si>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</si>
  <si>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</si>
  <si>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</si>
  <si>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</si>
  <si>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</si>
  <si>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</si>
  <si>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</si>
  <si>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</si>
  <si>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</si>
  <si>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</si>
  <si>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</si>
  <si>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</si>
  <si>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</si>
  <si>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</si>
  <si>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</si>
  <si>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</si>
  <si>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</si>
  <si>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</si>
  <si>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</si>
  <si>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</si>
  <si>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</si>
  <si>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</si>
  <si>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</si>
  <si>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</si>
  <si>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</si>
  <si>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</si>
  <si>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</si>
  <si>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</si>
  <si>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</si>
  <si>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</si>
  <si>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</si>
  <si>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</si>
  <si>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</si>
  <si>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</si>
  <si>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</si>
  <si>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</si>
  <si>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</si>
  <si>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</si>
  <si>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</si>
  <si>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</si>
  <si>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</si>
  <si>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</si>
  <si>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</si>
  <si>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</si>
  <si>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</si>
  <si>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</si>
  <si>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</si>
  <si>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</si>
  <si>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</si>
  <si>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</si>
  <si>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</si>
  <si>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</si>
  <si>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</si>
  <si>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</si>
  <si>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</si>
  <si>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</si>
  <si>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</si>
  <si>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</si>
  <si>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</si>
  <si>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</si>
  <si>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</si>
  <si>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</si>
  <si>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</si>
  <si>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</si>
  <si>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</si>
  <si>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</si>
  <si>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</si>
  <si>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</si>
  <si>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</si>
  <si>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</si>
  <si>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</si>
  <si>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</si>
  <si>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</si>
  <si>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</si>
  <si>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</si>
  <si>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</si>
  <si>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</si>
  <si>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</si>
  <si>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</si>
  <si>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</si>
  <si>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</si>
  <si>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</si>
  <si>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</si>
  <si>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</si>
  <si>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</si>
  <si>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</si>
  <si>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</si>
  <si>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</si>
  <si>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</si>
  <si>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</si>
  <si>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</si>
  <si>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</si>
  <si>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</si>
  <si>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</si>
  <si>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</si>
  <si>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</si>
  <si>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</si>
  <si>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</si>
  <si>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</si>
  <si>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</si>
  <si>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</si>
  <si>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</si>
  <si>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</si>
  <si>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</si>
  <si>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</si>
  <si>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</si>
  <si>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</si>
  <si>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</si>
  <si>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</si>
  <si>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</si>
  <si>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</si>
  <si>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</si>
  <si>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</si>
  <si>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</si>
  <si>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</si>
  <si>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</si>
  <si>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</si>
  <si>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</si>
  <si>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</si>
  <si>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</si>
  <si>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</si>
  <si>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</si>
  <si>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</si>
  <si>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</si>
  <si>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</si>
  <si>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</si>
  <si>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</si>
  <si>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</si>
  <si>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</si>
  <si>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</si>
  <si>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</si>
  <si>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</si>
  <si>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</si>
  <si>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</si>
  <si>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</si>
  <si>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</si>
  <si>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</si>
  <si>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</si>
  <si>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</si>
  <si>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</si>
  <si>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</si>
  <si>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</si>
  <si>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</si>
  <si>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</si>
  <si>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</si>
  <si>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</si>
  <si>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</si>
  <si>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</si>
  <si>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</si>
  <si>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</si>
  <si>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</si>
  <si>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</si>
  <si>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</si>
  <si>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</si>
  <si>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</si>
  <si>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</si>
  <si>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</si>
  <si>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</si>
  <si>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</si>
  <si>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</si>
  <si>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</si>
  <si>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</si>
  <si>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</si>
  <si>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</si>
  <si>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</si>
  <si>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</si>
  <si>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</si>
  <si>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</si>
  <si>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</si>
  <si>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</si>
  <si>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</si>
  <si>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</si>
  <si>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</si>
  <si>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</si>
  <si>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</si>
  <si>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</si>
  <si>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</si>
  <si>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</si>
  <si>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</si>
  <si>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</si>
  <si>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</si>
  <si>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</si>
  <si>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</si>
  <si>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</si>
  <si>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</si>
  <si>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</si>
  <si>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</si>
  <si>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</si>
  <si>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</si>
  <si>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</si>
  <si>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</si>
  <si>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</si>
  <si>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</si>
  <si>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</si>
  <si>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</si>
  <si>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</si>
  <si>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</si>
  <si>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</si>
  <si>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</si>
  <si>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</si>
  <si>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</si>
  <si>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</si>
  <si>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</si>
  <si>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</si>
  <si>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</si>
  <si>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</si>
  <si>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</si>
  <si>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</si>
  <si>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</si>
  <si>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</si>
  <si>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</si>
  <si>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</si>
  <si>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</si>
  <si>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</si>
  <si>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</si>
  <si>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</si>
  <si>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</si>
  <si>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</si>
  <si>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</si>
  <si>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</si>
  <si>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</si>
  <si>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</si>
  <si>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</si>
  <si>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</si>
  <si>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</si>
  <si>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</si>
  <si>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</si>
  <si>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</si>
  <si>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</si>
  <si>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</si>
  <si>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</si>
  <si>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</si>
  <si>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</si>
  <si>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</si>
  <si>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</si>
  <si>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</si>
  <si>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</si>
  <si>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</si>
  <si>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</si>
  <si>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</si>
  <si>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</si>
  <si>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</si>
  <si>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</si>
  <si>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</si>
  <si>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</si>
  <si>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</si>
  <si>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</si>
  <si>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</si>
  <si>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</si>
  <si>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</si>
  <si>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</si>
  <si>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</si>
  <si>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</si>
  <si>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</si>
  <si>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</si>
  <si>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</si>
  <si>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</si>
  <si>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</si>
  <si>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</si>
  <si>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</si>
  <si>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</si>
  <si>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</si>
  <si>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</si>
  <si>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</si>
  <si>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</si>
  <si>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</si>
  <si>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</si>
  <si>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</si>
  <si>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</si>
  <si>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</si>
  <si>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</si>
  <si>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</si>
  <si>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</si>
  <si>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</si>
  <si>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</si>
  <si>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</si>
  <si>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</si>
  <si>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</si>
  <si>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</si>
  <si>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</si>
  <si>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</si>
  <si>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</si>
  <si>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</si>
  <si>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</si>
  <si>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</si>
  <si>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</si>
  <si>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</si>
  <si>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</si>
  <si>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</si>
  <si>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</si>
  <si>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</si>
  <si>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</si>
  <si>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</si>
  <si>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</si>
  <si>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</si>
  <si>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</si>
  <si>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</si>
  <si>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</si>
  <si>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</si>
  <si>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</si>
  <si>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</si>
  <si>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</si>
  <si>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</si>
  <si>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</si>
  <si>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</si>
  <si>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</si>
  <si>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</si>
  <si>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</si>
  <si>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</si>
  <si>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</si>
  <si>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</si>
  <si>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</si>
  <si>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</si>
  <si>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</si>
  <si>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</si>
  <si>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</si>
  <si>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</si>
  <si>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</si>
  <si>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</si>
  <si>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</si>
  <si>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</si>
  <si>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</si>
  <si>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</si>
  <si>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</si>
  <si>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</si>
  <si>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</si>
  <si>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</si>
  <si>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</si>
  <si>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</si>
  <si>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</si>
  <si>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</si>
  <si>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</si>
  <si>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</si>
  <si>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</si>
  <si>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</si>
  <si>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</si>
  <si>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</si>
  <si>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</si>
  <si>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</si>
  <si>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</si>
  <si>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</si>
  <si>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</si>
  <si>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</si>
  <si>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</si>
  <si>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</si>
  <si>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</si>
  <si>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</si>
  <si>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</si>
  <si>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</si>
  <si>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</si>
  <si>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</si>
  <si>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</si>
  <si>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</si>
  <si>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</si>
  <si>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</si>
  <si>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</si>
  <si>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</si>
  <si>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</si>
  <si>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</si>
  <si>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</si>
  <si>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</si>
  <si>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</si>
  <si>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</si>
  <si>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</si>
  <si>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</si>
  <si>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</si>
  <si>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</si>
  <si>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</si>
  <si>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</si>
  <si>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</si>
  <si>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</si>
  <si>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</si>
  <si>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</si>
  <si>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</si>
  <si>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</si>
  <si>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</si>
  <si>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</si>
  <si>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</si>
  <si>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</si>
  <si>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</si>
  <si>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</si>
  <si>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</si>
  <si>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</si>
  <si>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</si>
  <si>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</si>
  <si>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</si>
  <si>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</si>
  <si>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</si>
  <si>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</si>
  <si>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</si>
  <si>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</si>
  <si>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</si>
  <si>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</si>
  <si>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</si>
  <si>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</si>
  <si>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</si>
  <si>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</si>
  <si>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</si>
  <si>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</si>
  <si>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</si>
  <si>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</si>
  <si>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</si>
  <si>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</si>
  <si>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</si>
  <si>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</si>
  <si>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</si>
  <si>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</si>
  <si>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</si>
  <si>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</si>
  <si>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</si>
  <si>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</si>
  <si>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</si>
  <si>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</si>
  <si>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</si>
  <si>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</si>
  <si>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</si>
  <si>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</si>
  <si>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</si>
  <si>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</si>
  <si>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</si>
  <si>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</si>
  <si>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</si>
  <si>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</si>
  <si>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</si>
  <si>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</si>
  <si>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</si>
  <si>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</si>
  <si>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</si>
  <si>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</si>
  <si>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</si>
  <si>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</si>
  <si>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</si>
  <si>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</si>
  <si>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</si>
  <si>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</si>
  <si>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</si>
  <si>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</si>
  <si>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</si>
  <si>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</si>
  <si>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</si>
  <si>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</si>
  <si>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</si>
  <si>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</si>
  <si>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</si>
  <si>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</si>
  <si>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</si>
  <si>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</si>
  <si>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</si>
  <si>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</si>
  <si>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</si>
  <si>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</si>
  <si>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</si>
  <si>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</si>
  <si>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</si>
  <si>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</si>
  <si>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</si>
  <si>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</si>
  <si>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</si>
  <si>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</si>
  <si>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</si>
  <si>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</si>
  <si>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</si>
  <si>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</si>
  <si>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</si>
  <si>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</si>
  <si>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</si>
  <si>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</si>
  <si>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</si>
  <si>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</si>
  <si>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</si>
  <si>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</si>
  <si>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</si>
  <si>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</si>
  <si>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</si>
  <si>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</si>
  <si>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</si>
  <si>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</si>
  <si>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</si>
  <si>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</si>
  <si>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</si>
  <si>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</si>
  <si>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</si>
  <si>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</si>
  <si>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</si>
  <si>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</si>
  <si>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</si>
  <si>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</si>
  <si>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</si>
  <si>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</si>
  <si>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</si>
  <si>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</si>
  <si>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</si>
  <si>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</si>
  <si>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</si>
  <si>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</si>
  <si>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</si>
  <si>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</si>
  <si>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</si>
  <si>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</si>
  <si>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</si>
  <si>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</si>
  <si>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</si>
  <si>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</si>
  <si>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</si>
  <si>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</si>
  <si>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</si>
  <si>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</si>
  <si>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</si>
  <si>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</si>
  <si>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</si>
  <si>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</si>
  <si>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</si>
  <si>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</si>
  <si>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</si>
  <si>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</si>
  <si>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</si>
  <si>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</si>
  <si>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</si>
  <si>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</si>
  <si>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</si>
  <si>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</si>
  <si>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</si>
  <si>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</si>
  <si>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</si>
  <si>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</si>
  <si>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</si>
  <si>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</si>
  <si>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</si>
  <si>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</si>
  <si>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</si>
  <si>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</si>
  <si>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</si>
  <si>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</si>
  <si>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</si>
  <si>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</si>
  <si>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</si>
  <si>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</si>
  <si>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</si>
  <si>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</si>
  <si>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</si>
  <si>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</si>
  <si>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</si>
  <si>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</si>
  <si>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</si>
  <si>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</si>
  <si>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</si>
  <si>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</si>
  <si>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</si>
  <si>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</si>
  <si>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</si>
  <si>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</si>
  <si>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</si>
  <si>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</si>
  <si>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</si>
  <si>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</si>
  <si>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</si>
  <si>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</si>
  <si>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</si>
  <si>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</si>
  <si>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</si>
  <si>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</si>
  <si>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</si>
  <si>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</si>
  <si>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</si>
  <si>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</si>
  <si>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</si>
  <si>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</si>
  <si>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</si>
  <si>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</si>
  <si>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</si>
  <si>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</si>
  <si>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</si>
  <si>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</si>
  <si>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</si>
  <si>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</si>
  <si>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</si>
  <si>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</si>
  <si>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</si>
  <si>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</si>
  <si>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</si>
  <si>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</si>
  <si>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</si>
  <si>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</si>
  <si>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</si>
  <si>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</si>
  <si>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</si>
  <si>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</si>
  <si>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</si>
  <si>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</si>
  <si>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</si>
  <si>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</si>
  <si>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</si>
  <si>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</si>
  <si>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</si>
  <si>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</si>
  <si>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</si>
  <si>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</si>
  <si>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</si>
  <si>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</si>
  <si>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</si>
  <si>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</si>
  <si>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</si>
  <si>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</si>
  <si>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</si>
  <si>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</si>
  <si>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</si>
  <si>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</si>
  <si>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</si>
  <si>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</si>
  <si>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</si>
  <si>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</si>
  <si>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</si>
  <si>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</si>
  <si>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</si>
  <si>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</si>
  <si>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</si>
  <si>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</si>
  <si>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</si>
  <si>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</si>
  <si>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</si>
  <si>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</si>
  <si>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</si>
  <si>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</si>
  <si>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</si>
  <si>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</si>
  <si>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</si>
  <si>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</si>
  <si>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</si>
  <si>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</si>
  <si>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</si>
  <si>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</si>
  <si>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</si>
  <si>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</si>
  <si>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</si>
  <si>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</si>
  <si>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</si>
  <si>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</si>
  <si>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</si>
  <si>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</si>
  <si>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</si>
  <si>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</si>
  <si>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</si>
  <si>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</si>
  <si>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</si>
  <si>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</si>
  <si>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</si>
  <si>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</si>
  <si>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</si>
  <si>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</si>
  <si>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</si>
  <si>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</si>
  <si>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</si>
  <si>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</si>
  <si>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</si>
  <si>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</si>
  <si>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</si>
  <si>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</si>
  <si>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</si>
  <si>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</si>
  <si>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</si>
  <si>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</si>
  <si>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</si>
  <si>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</si>
  <si>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</si>
  <si>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</si>
  <si>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</si>
  <si>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</si>
  <si>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</si>
  <si>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</si>
  <si>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</si>
  <si>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</si>
  <si>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</si>
  <si>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</si>
  <si>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</si>
  <si>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</si>
  <si>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</si>
  <si>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</si>
  <si>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</si>
  <si>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</si>
  <si>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</si>
  <si>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</si>
  <si>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</si>
  <si>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</si>
  <si>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</si>
  <si>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</si>
  <si>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</si>
  <si>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</si>
  <si>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</si>
  <si>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</si>
  <si>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</si>
  <si>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</si>
  <si>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</si>
  <si>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</si>
  <si>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</si>
  <si>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</si>
  <si>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</si>
  <si>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</si>
  <si>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</si>
  <si>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</si>
  <si>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</si>
  <si>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</si>
  <si>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</si>
  <si>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</si>
  <si>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</si>
  <si>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</si>
  <si>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</si>
  <si>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</si>
  <si>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</si>
  <si>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</si>
  <si>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</si>
  <si>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</si>
  <si>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</si>
  <si>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</si>
  <si>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</si>
  <si>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</si>
  <si>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</si>
  <si>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</si>
  <si>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</si>
  <si>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</si>
  <si>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</si>
  <si>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</si>
  <si>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</si>
  <si>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</si>
  <si>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</si>
  <si>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</si>
  <si>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</si>
  <si>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</si>
  <si>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</si>
  <si>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</si>
  <si>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</si>
  <si>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</si>
  <si>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</si>
  <si>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</si>
  <si>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</si>
  <si>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</si>
  <si>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</si>
  <si>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</si>
  <si>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</si>
  <si>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</si>
  <si>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</si>
  <si>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</si>
  <si>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</si>
  <si>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</si>
  <si>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</si>
  <si>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</si>
  <si>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</si>
  <si>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</si>
  <si>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</si>
  <si>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</si>
  <si>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</si>
  <si>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</si>
  <si>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</si>
  <si>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</si>
  <si>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</si>
  <si>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</si>
  <si>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</si>
  <si>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</si>
  <si>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</si>
  <si>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</si>
  <si>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</si>
  <si>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</si>
  <si>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</si>
  <si>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</si>
  <si>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</si>
  <si>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</si>
  <si>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</si>
  <si>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</si>
  <si>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</si>
  <si>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</si>
  <si>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</si>
  <si>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</si>
  <si>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</si>
  <si>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</si>
  <si>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</si>
  <si>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</si>
  <si>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</si>
  <si>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</si>
  <si>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</si>
  <si>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</si>
  <si>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</si>
  <si>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</si>
  <si>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</si>
  <si>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</si>
  <si>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</si>
  <si>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</si>
  <si>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</si>
  <si>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</si>
  <si>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</si>
  <si>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</si>
  <si>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</si>
  <si>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</si>
  <si>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</si>
  <si>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</si>
  <si>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</si>
  <si>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</si>
  <si>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</si>
  <si>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</si>
  <si>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</si>
  <si>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</si>
  <si>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</si>
  <si>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</si>
  <si>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</si>
  <si>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</si>
  <si>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</si>
  <si>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</si>
  <si>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</si>
  <si>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</si>
  <si>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</si>
  <si>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</si>
  <si>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</si>
  <si>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</si>
  <si>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</si>
  <si>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</si>
  <si>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</si>
  <si>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</si>
  <si>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</si>
  <si>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</si>
  <si>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</si>
  <si>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</si>
  <si>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</si>
  <si>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</si>
  <si>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</si>
  <si>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</si>
  <si>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</si>
  <si>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</si>
  <si>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</si>
  <si>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</si>
  <si>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</si>
  <si>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</si>
  <si>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</si>
  <si>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</si>
  <si>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</si>
  <si>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</si>
  <si>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</si>
  <si>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</si>
  <si>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</si>
  <si>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</si>
  <si>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</si>
  <si>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</si>
  <si>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</si>
  <si>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</si>
  <si>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</si>
  <si>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</si>
  <si>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</si>
  <si>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</si>
  <si>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</si>
  <si>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</si>
  <si>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</si>
  <si>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</si>
  <si>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</si>
  <si>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</si>
  <si>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</si>
  <si>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</si>
  <si>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</si>
  <si>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</si>
  <si>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</si>
  <si>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</si>
  <si>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</si>
  <si>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</si>
  <si>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</si>
  <si>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</si>
  <si>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</si>
  <si>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</si>
  <si>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</si>
  <si>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</si>
  <si>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</si>
  <si>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</si>
  <si>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</si>
  <si>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</si>
  <si>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</si>
  <si>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</si>
  <si>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</si>
  <si>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</si>
  <si>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</si>
  <si>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</si>
  <si>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</si>
  <si>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</si>
  <si>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</si>
  <si>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</si>
  <si>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</si>
  <si>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</si>
  <si>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</si>
  <si>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</si>
  <si>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</si>
  <si>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</si>
  <si>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</si>
  <si>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</si>
  <si>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</si>
  <si>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</si>
  <si>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</si>
  <si>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</si>
  <si>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</si>
  <si>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</si>
  <si>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</si>
  <si>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</si>
  <si>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</si>
  <si>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</si>
  <si>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</si>
  <si>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</si>
  <si>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</si>
  <si>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</si>
  <si>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</si>
  <si>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</si>
  <si>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</si>
  <si>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</si>
  <si>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</si>
  <si>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</si>
  <si>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</si>
  <si>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</si>
  <si>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</si>
  <si>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</si>
  <si>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</si>
  <si>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</si>
  <si>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</si>
  <si>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</si>
  <si>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</si>
  <si>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</si>
  <si>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</si>
  <si>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</si>
  <si>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</si>
  <si>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</si>
  <si>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</si>
  <si>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</si>
  <si>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</si>
  <si>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</si>
  <si>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</si>
  <si>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</si>
  <si>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</si>
  <si>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</si>
  <si>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</si>
  <si>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</si>
  <si>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</si>
  <si>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</si>
  <si>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</si>
  <si>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</si>
  <si>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</si>
  <si>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</si>
  <si>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</si>
  <si>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</si>
  <si>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</si>
  <si>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</si>
  <si>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</si>
  <si>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</si>
  <si>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</si>
  <si>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</si>
  <si>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</si>
  <si>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</si>
  <si>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</si>
  <si>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</si>
  <si>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</si>
  <si>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</si>
  <si>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</si>
  <si>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</si>
  <si>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</si>
  <si>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</si>
  <si>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</si>
  <si>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</si>
  <si>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</si>
  <si>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</si>
  <si>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</si>
  <si>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</si>
  <si>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</si>
  <si>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</si>
  <si>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</si>
  <si>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</si>
  <si>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</si>
  <si>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</si>
  <si>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</si>
  <si>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</si>
  <si>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</si>
  <si>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</si>
  <si>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</si>
  <si>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</si>
  <si>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</si>
  <si>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</si>
  <si>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</si>
  <si>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</si>
  <si>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</si>
  <si>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</si>
  <si>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</si>
  <si>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</si>
  <si>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</si>
  <si>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</si>
  <si>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</si>
  <si>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</si>
  <si>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</si>
  <si>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</si>
  <si>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</si>
  <si>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</si>
  <si>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</si>
  <si>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</si>
  <si>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</si>
  <si>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</si>
  <si>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</si>
  <si>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</si>
  <si>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</si>
  <si>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</si>
  <si>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</si>
  <si>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</si>
  <si>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</si>
  <si>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</si>
  <si>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</si>
  <si>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</si>
  <si>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</si>
  <si>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</si>
  <si>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</si>
  <si>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</si>
  <si>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</si>
  <si>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</si>
  <si>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</si>
  <si>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</si>
  <si>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</si>
  <si>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</si>
  <si>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</si>
  <si>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</si>
  <si>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</si>
  <si>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</si>
  <si>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</si>
  <si>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</si>
  <si>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</si>
  <si>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</si>
  <si>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</si>
  <si>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</si>
  <si>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</si>
  <si>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</si>
  <si>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</si>
  <si>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</si>
  <si>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</si>
  <si>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</si>
  <si>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</si>
  <si>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</si>
  <si>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</si>
  <si>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</si>
  <si>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</si>
  <si>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</si>
  <si>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</si>
  <si>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</si>
  <si>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</si>
  <si>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</si>
  <si>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</si>
  <si>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</si>
  <si>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</si>
  <si>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</si>
  <si>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</si>
  <si>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</si>
  <si>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</si>
  <si>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</si>
  <si>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</si>
  <si>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</si>
  <si>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</si>
  <si>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</si>
  <si>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</si>
  <si>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</si>
  <si>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</si>
  <si>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</si>
  <si>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</si>
  <si>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</si>
  <si>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</si>
  <si>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</si>
  <si>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</si>
  <si>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</si>
  <si>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</si>
  <si>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</si>
  <si>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</si>
  <si>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</si>
  <si>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</si>
  <si>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</si>
  <si>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</si>
  <si>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</si>
  <si>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</si>
  <si>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</si>
  <si>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</si>
  <si>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</si>
  <si>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</si>
  <si>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</si>
  <si>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</si>
  <si>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</si>
  <si>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</si>
  <si>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</si>
  <si>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</si>
  <si>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</si>
  <si>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</si>
  <si>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</si>
  <si>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</si>
  <si>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</si>
  <si>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</si>
  <si>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</si>
  <si>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</si>
  <si>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</si>
  <si>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</si>
  <si>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</si>
  <si>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</si>
  <si>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</si>
  <si>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</si>
  <si>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</si>
  <si>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</si>
  <si>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</si>
  <si>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</si>
  <si>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</si>
  <si>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</si>
  <si>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</si>
  <si>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</si>
  <si>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</si>
  <si>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</si>
  <si>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</si>
  <si>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</si>
  <si>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</si>
  <si>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</si>
  <si>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</si>
  <si>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</si>
  <si>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</si>
  <si>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</si>
  <si>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</si>
  <si>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</si>
  <si>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</si>
  <si>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</si>
  <si>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</si>
  <si>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</si>
  <si>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</si>
  <si>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</si>
  <si>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</si>
  <si>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</si>
  <si>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</si>
  <si>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</si>
  <si>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</si>
  <si>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</si>
  <si>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</si>
  <si>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</si>
  <si>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</si>
  <si>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</si>
  <si>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</si>
  <si>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</si>
  <si>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</si>
  <si>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</si>
  <si>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</si>
  <si>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</si>
  <si>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</si>
  <si>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</si>
  <si>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</si>
  <si>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</si>
  <si>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</si>
  <si>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</si>
  <si>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</si>
  <si>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</si>
  <si>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</si>
  <si>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</si>
  <si>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</si>
  <si>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</si>
  <si>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</si>
  <si>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</si>
  <si>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</si>
  <si>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</si>
  <si>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</si>
  <si>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</si>
  <si>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</si>
  <si>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</si>
  <si>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</si>
  <si>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</si>
  <si>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</si>
  <si>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</si>
  <si>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</si>
  <si>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</si>
  <si>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</si>
  <si>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</si>
  <si>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</si>
  <si>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</si>
  <si>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</si>
  <si>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</si>
  <si>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</si>
  <si>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</si>
  <si>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</si>
  <si>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</si>
  <si>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</si>
  <si>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</si>
  <si>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</si>
  <si>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</si>
  <si>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</si>
  <si>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</si>
  <si>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</si>
  <si>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</si>
  <si>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</si>
  <si>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</si>
  <si>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</si>
  <si>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</si>
  <si>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</si>
  <si>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</si>
  <si>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</si>
  <si>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</si>
  <si>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</si>
  <si>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</si>
  <si>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</si>
  <si>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</si>
  <si>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</si>
  <si>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</si>
  <si>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</si>
  <si>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</si>
  <si>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</si>
  <si>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</si>
  <si>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</si>
  <si>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</si>
  <si>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</si>
  <si>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</si>
  <si>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</si>
  <si>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</si>
  <si>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</si>
  <si>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</si>
  <si>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</si>
  <si>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</si>
  <si>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</si>
  <si>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</si>
  <si>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</si>
  <si>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</si>
  <si>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</si>
  <si>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</si>
  <si>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</si>
  <si>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</si>
  <si>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</si>
  <si>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</si>
  <si>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</si>
  <si>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</si>
  <si>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</si>
  <si>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</si>
  <si>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</si>
  <si>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</si>
  <si>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</si>
  <si>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</si>
  <si>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</si>
  <si>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</si>
  <si>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</si>
  <si>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</si>
  <si>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</si>
  <si>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</si>
  <si>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</si>
  <si>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</si>
  <si>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</si>
  <si>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</si>
  <si>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</si>
  <si>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</si>
  <si>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</si>
  <si>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</si>
  <si>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</si>
  <si>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</si>
  <si>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</si>
  <si>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</si>
  <si>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</si>
  <si>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</si>
  <si>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</si>
  <si>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</si>
  <si>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</si>
  <si>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</si>
  <si>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</si>
  <si>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</si>
  <si>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</si>
  <si>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</si>
  <si>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</si>
  <si>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</si>
  <si>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</si>
  <si>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</si>
  <si>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</si>
  <si>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</si>
  <si>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</si>
  <si>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</si>
  <si>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</si>
  <si>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</si>
  <si>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</si>
  <si>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</si>
  <si>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</si>
  <si>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</si>
  <si>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</si>
  <si>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</si>
  <si>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</si>
  <si>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</si>
  <si>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</si>
  <si>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</si>
  <si>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</si>
  <si>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</si>
  <si>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</si>
  <si>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</si>
  <si>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</si>
  <si>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</si>
  <si>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</si>
  <si>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</si>
  <si>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</si>
  <si>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</si>
  <si>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</si>
  <si>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</si>
  <si>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</si>
  <si>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</si>
  <si>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</si>
  <si>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</si>
  <si>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</si>
  <si>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</si>
  <si>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</si>
  <si>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</si>
  <si>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</si>
  <si>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</si>
  <si>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</si>
  <si>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</si>
  <si>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</si>
  <si>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</si>
  <si>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</si>
  <si>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</si>
  <si>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</si>
  <si>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</si>
  <si>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</si>
  <si>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</si>
  <si>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</si>
  <si>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</si>
  <si>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</si>
  <si>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</si>
  <si>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</si>
  <si>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</si>
  <si>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</si>
  <si>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</si>
  <si>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</si>
  <si>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</si>
  <si>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</si>
  <si>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</si>
  <si>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</si>
  <si>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</si>
  <si>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</si>
  <si>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</si>
  <si>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</si>
  <si>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</si>
  <si>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</si>
  <si>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</si>
  <si>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</si>
  <si>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</si>
  <si>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</si>
  <si>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</si>
  <si>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</si>
  <si>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</si>
  <si>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</si>
  <si>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</si>
  <si>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</si>
  <si>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</si>
  <si>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</si>
  <si>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</si>
  <si>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</si>
  <si>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</si>
  <si>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</si>
  <si>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</si>
  <si>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</si>
  <si>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</si>
  <si>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</si>
  <si>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</si>
  <si>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</si>
  <si>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</si>
  <si>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</si>
  <si>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</si>
  <si>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</si>
  <si>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</si>
  <si>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</si>
  <si>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</si>
  <si>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</si>
  <si>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</si>
  <si>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</si>
  <si>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</si>
  <si>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</si>
  <si>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</si>
  <si>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</si>
  <si>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</si>
  <si>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</si>
  <si>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</si>
  <si>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</si>
  <si>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</si>
  <si>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</si>
  <si>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</si>
  <si>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</si>
  <si>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</si>
  <si>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</si>
  <si>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</si>
  <si>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</si>
  <si>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</si>
  <si>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</si>
  <si>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</si>
  <si>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</si>
  <si>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</si>
  <si>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</si>
  <si>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</si>
  <si>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</si>
  <si>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</si>
  <si>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</si>
  <si>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</si>
  <si>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</si>
  <si>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</si>
  <si>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</si>
  <si>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</si>
  <si>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</si>
  <si>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</si>
  <si>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</si>
  <si>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</si>
  <si>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</si>
  <si>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</si>
  <si>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</si>
  <si>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</si>
  <si>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</si>
  <si>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</si>
  <si>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</si>
  <si>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</si>
  <si>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</si>
  <si>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</si>
  <si>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</si>
  <si>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</si>
  <si>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</si>
  <si>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</si>
  <si>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</si>
  <si>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</si>
  <si>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</si>
  <si>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</si>
  <si>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</si>
  <si>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</si>
  <si>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</si>
  <si>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</si>
  <si>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</si>
  <si>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</si>
  <si>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</si>
  <si>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</si>
  <si>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</si>
  <si>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</si>
  <si>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</si>
  <si>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</si>
  <si>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</si>
  <si>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</si>
  <si>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</si>
  <si>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</si>
  <si>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</si>
  <si>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</si>
  <si>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</si>
  <si>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</si>
  <si>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</si>
  <si>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</si>
  <si>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</si>
  <si>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</si>
  <si>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</si>
  <si>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</si>
  <si>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</si>
  <si>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</si>
  <si>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</si>
  <si>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</si>
  <si>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</si>
  <si>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</si>
  <si>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</si>
  <si>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</si>
  <si>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</si>
  <si>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</si>
  <si>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</si>
  <si>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</si>
  <si>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</si>
  <si>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</si>
  <si>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</si>
  <si>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</si>
  <si>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</si>
  <si>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</si>
  <si>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</si>
  <si>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</si>
  <si>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</si>
  <si>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</si>
  <si>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</si>
  <si>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</si>
  <si>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</si>
  <si>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</si>
  <si>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</si>
  <si>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</si>
  <si>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</si>
  <si>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</si>
  <si>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</si>
  <si>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</si>
  <si>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</si>
  <si>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</si>
  <si>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</si>
  <si>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</si>
  <si>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</si>
  <si>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</si>
  <si>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</si>
  <si>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</si>
  <si>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</si>
  <si>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</si>
  <si>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</si>
  <si>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</si>
  <si>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</si>
  <si>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</si>
  <si>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</si>
  <si>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</si>
  <si>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</si>
  <si>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</si>
  <si>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</si>
  <si>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</si>
  <si>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</si>
  <si>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</si>
  <si>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</si>
  <si>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</si>
  <si>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</si>
  <si>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</si>
  <si>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</si>
  <si>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</si>
  <si>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</si>
  <si>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</si>
  <si>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</si>
  <si>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</si>
  <si>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</si>
  <si>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</si>
  <si>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</si>
  <si>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</si>
  <si>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</si>
  <si>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</si>
  <si>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</si>
  <si>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</si>
  <si>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</si>
  <si>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</si>
  <si>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</si>
  <si>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</si>
  <si>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</si>
  <si>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</si>
  <si>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</si>
  <si>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</si>
  <si>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</si>
  <si>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</si>
  <si>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</si>
  <si>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</si>
  <si>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</si>
  <si>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</si>
  <si>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</si>
  <si>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</si>
  <si>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</si>
  <si>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</si>
  <si>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</si>
  <si>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</si>
  <si>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</si>
  <si>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</si>
  <si>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</si>
  <si>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</si>
  <si>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</si>
  <si>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</si>
  <si>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</si>
  <si>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</si>
  <si>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</si>
  <si>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</si>
  <si>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</si>
  <si>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</si>
  <si>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</si>
  <si>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</si>
  <si>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</si>
  <si>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</si>
  <si>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</si>
  <si>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</si>
  <si>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</si>
  <si>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</si>
  <si>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</si>
  <si>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</si>
  <si>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</si>
  <si>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</si>
  <si>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</si>
  <si>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</si>
  <si>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</si>
  <si>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</si>
  <si>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</si>
  <si>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</si>
  <si>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</si>
  <si>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</si>
  <si>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</si>
  <si>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</si>
  <si>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</si>
  <si>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</si>
  <si>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</si>
  <si>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</si>
  <si>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</si>
  <si>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</si>
  <si>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</si>
  <si>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</si>
  <si>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</si>
  <si>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</si>
  <si>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</si>
  <si>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</si>
  <si>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</si>
  <si>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</si>
  <si>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</si>
  <si>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</si>
  <si>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</si>
  <si>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</si>
  <si>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</si>
  <si>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</si>
  <si>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</si>
  <si>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</si>
  <si>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</si>
  <si>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</si>
  <si>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</si>
  <si>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</si>
  <si>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</si>
  <si>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</si>
  <si>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</si>
  <si>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</si>
  <si>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</si>
  <si>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</si>
  <si>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</si>
  <si>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</si>
  <si>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</si>
  <si>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</si>
  <si>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</si>
  <si>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</si>
  <si>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</si>
  <si>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</si>
  <si>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</si>
  <si>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</si>
  <si>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</si>
  <si>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</si>
  <si>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</si>
  <si>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</si>
  <si>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</si>
  <si>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</si>
  <si>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</si>
  <si>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</si>
  <si>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</si>
  <si>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</si>
  <si>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</si>
  <si>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</si>
  <si>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</si>
  <si>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</si>
  <si>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</si>
  <si>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</si>
  <si>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</si>
  <si>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</si>
  <si>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</si>
  <si>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</si>
  <si>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</si>
  <si>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</si>
  <si>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</si>
  <si>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</si>
  <si>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</si>
  <si>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</si>
  <si>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</si>
  <si>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</si>
  <si>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</si>
  <si>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</si>
  <si>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</si>
  <si>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</si>
  <si>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</si>
  <si>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</si>
  <si>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</si>
  <si>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</si>
  <si>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</si>
  <si>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</si>
  <si>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</si>
  <si>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</si>
  <si>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</si>
  <si>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</si>
  <si>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</si>
  <si>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</si>
  <si>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</si>
  <si>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</si>
  <si>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</si>
  <si>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</si>
  <si>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</si>
  <si>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</si>
  <si>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</si>
  <si>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</si>
  <si>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</si>
  <si>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</si>
  <si>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</si>
  <si>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</si>
  <si>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</si>
  <si>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</si>
  <si>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</si>
  <si>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</si>
  <si>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</si>
  <si>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</si>
  <si>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</si>
  <si>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</si>
  <si>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</si>
  <si>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</si>
  <si>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</si>
  <si>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</si>
  <si>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</si>
  <si>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</si>
  <si>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</si>
  <si>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</si>
  <si>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</si>
  <si>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</si>
  <si>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</si>
  <si>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</si>
  <si>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</si>
  <si>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</si>
  <si>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</si>
  <si>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</si>
  <si>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</si>
  <si>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</si>
  <si>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</si>
  <si>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</si>
  <si>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</si>
  <si>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</si>
  <si>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</si>
  <si>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</si>
  <si>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</si>
  <si>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</si>
  <si>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</si>
  <si>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</si>
  <si>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</si>
  <si>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</si>
  <si>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</si>
  <si>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</si>
  <si>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</si>
  <si>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</si>
  <si>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</si>
  <si>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</si>
  <si>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</si>
  <si>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</si>
  <si>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</si>
  <si>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</si>
  <si>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</si>
  <si>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</si>
  <si>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</si>
  <si>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</si>
  <si>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</si>
  <si>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</si>
  <si>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</si>
  <si>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</si>
  <si>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</si>
  <si>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</si>
  <si>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</si>
  <si>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</si>
  <si>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</si>
  <si>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</si>
  <si>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</si>
  <si>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</si>
  <si>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</si>
  <si>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</si>
  <si>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</si>
  <si>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</si>
  <si>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</si>
  <si>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</si>
  <si>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</si>
  <si>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</si>
  <si>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</si>
  <si>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</si>
  <si>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</si>
  <si>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</si>
  <si>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</si>
  <si>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</si>
  <si>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</si>
  <si>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</si>
  <si>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</si>
  <si>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</si>
  <si>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</si>
  <si>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</si>
  <si>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</si>
  <si>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</si>
  <si>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</si>
  <si>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</si>
  <si>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</si>
  <si>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</si>
  <si>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</si>
  <si>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</si>
  <si>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</si>
  <si>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</si>
  <si>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</si>
  <si>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</si>
  <si>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</si>
  <si>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</si>
  <si>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</si>
  <si>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</si>
  <si>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</si>
  <si>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</si>
  <si>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</si>
  <si>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</si>
  <si>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</si>
  <si>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</si>
  <si>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</si>
  <si>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</si>
  <si>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</si>
  <si>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</si>
  <si>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</si>
  <si>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</si>
  <si>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</si>
  <si>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</si>
  <si>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</si>
  <si>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</si>
  <si>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</si>
  <si>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</si>
  <si>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</si>
  <si>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</si>
  <si>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</si>
  <si>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</si>
  <si>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</si>
  <si>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</si>
  <si>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</si>
  <si>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</si>
  <si>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</si>
  <si>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</si>
  <si>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</si>
  <si>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</si>
  <si>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</si>
  <si>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</si>
  <si>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</si>
  <si>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</si>
  <si>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</si>
  <si>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</si>
  <si>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</si>
  <si>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</si>
  <si>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</si>
  <si>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</si>
  <si>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</si>
  <si>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</si>
  <si>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</si>
  <si>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</si>
  <si>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</si>
  <si>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</si>
  <si>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</si>
  <si>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</si>
  <si>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</si>
  <si>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</si>
  <si>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</si>
  <si>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</si>
  <si>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</si>
  <si>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</si>
  <si>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</si>
  <si>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</si>
  <si>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</si>
  <si>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</si>
  <si>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</si>
  <si>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</si>
  <si>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</si>
  <si>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</si>
  <si>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</si>
  <si>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</si>
  <si>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</si>
  <si>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</si>
  <si>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</si>
  <si>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</si>
  <si>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</si>
  <si>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</si>
  <si>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</si>
  <si>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</si>
  <si>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</si>
  <si>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</si>
  <si>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</si>
  <si>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</si>
  <si>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</si>
  <si>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</si>
  <si>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</si>
  <si>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</si>
  <si>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</si>
  <si>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</si>
  <si>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</si>
  <si>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</si>
  <si>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</si>
  <si>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</si>
  <si>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</si>
  <si>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</si>
  <si>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</si>
  <si>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</si>
  <si>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</si>
  <si>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</si>
  <si>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</si>
  <si>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</si>
  <si>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</si>
  <si>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</si>
  <si>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</si>
  <si>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</si>
  <si>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</si>
  <si>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</si>
  <si>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</si>
  <si>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</si>
  <si>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</si>
  <si>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</si>
  <si>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</si>
  <si>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</si>
  <si>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</si>
  <si>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</si>
  <si>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</si>
  <si>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</si>
  <si>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</si>
  <si>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</si>
  <si>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</si>
  <si>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</si>
  <si>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</si>
  <si>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</si>
  <si>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</si>
  <si>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</si>
  <si>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</si>
  <si>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</si>
  <si>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</si>
  <si>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</si>
  <si>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</si>
  <si>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</si>
  <si>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</si>
  <si>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</si>
  <si>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</si>
  <si>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</si>
  <si>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</si>
  <si>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</si>
  <si>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</si>
  <si>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</si>
  <si>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</si>
  <si>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</si>
  <si>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</si>
  <si>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</si>
  <si>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</si>
  <si>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</si>
  <si>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</si>
  <si>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</si>
  <si>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</si>
  <si>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</si>
  <si>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</si>
  <si>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</si>
  <si>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</si>
  <si>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</si>
  <si>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</si>
  <si>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</si>
  <si>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</si>
  <si>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</si>
  <si>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</si>
  <si>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</si>
  <si>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</si>
  <si>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</si>
  <si>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</si>
  <si>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</si>
  <si>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</si>
  <si>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</si>
  <si>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</si>
  <si>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</si>
  <si>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</si>
  <si>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</si>
  <si>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</si>
  <si>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</si>
  <si>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</si>
  <si>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</si>
  <si>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</si>
  <si>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</si>
  <si>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</si>
  <si>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</si>
  <si>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</si>
  <si>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</si>
  <si>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</si>
  <si>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</si>
  <si>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</si>
  <si>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</si>
  <si>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</si>
  <si>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</si>
  <si>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</si>
  <si>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</si>
  <si>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</si>
  <si>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</si>
  <si>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</si>
  <si>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</si>
  <si>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</si>
  <si>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</si>
  <si>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</si>
  <si>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</si>
  <si>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</si>
  <si>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</si>
  <si>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</si>
  <si>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</si>
  <si>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</si>
  <si>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</si>
  <si>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</si>
  <si>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</si>
  <si>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</si>
  <si>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</si>
  <si>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</si>
  <si>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</si>
  <si>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</si>
  <si>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</si>
  <si>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</si>
  <si>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</si>
  <si>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</si>
  <si>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</si>
  <si>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</si>
  <si>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</si>
  <si>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</si>
  <si>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</si>
  <si>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</si>
  <si>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</si>
  <si>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</si>
  <si>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</si>
  <si>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</si>
  <si>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</si>
  <si>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</si>
  <si>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</si>
  <si>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</si>
  <si>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</si>
  <si>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</si>
  <si>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</si>
  <si>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</si>
  <si>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</si>
  <si>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</si>
  <si>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</si>
  <si>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</si>
  <si>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</si>
  <si>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</si>
  <si>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</si>
  <si>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</si>
  <si>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</si>
  <si>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</si>
  <si>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</si>
  <si>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</si>
  <si>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</si>
  <si>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</si>
  <si>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</si>
  <si>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</si>
  <si>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</si>
  <si>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</si>
  <si>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</si>
  <si>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</si>
  <si>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</si>
  <si>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</si>
  <si>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</si>
  <si>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</si>
  <si>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</si>
  <si>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</si>
  <si>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</si>
  <si>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</si>
  <si>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</si>
  <si>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</si>
  <si>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</si>
  <si>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</si>
  <si>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</si>
  <si>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</si>
  <si>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</si>
  <si>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</si>
  <si>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</si>
  <si>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</si>
  <si>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</si>
  <si>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</si>
  <si>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</si>
  <si>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</si>
  <si>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</si>
  <si>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</si>
  <si>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</si>
  <si>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</si>
  <si>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</si>
  <si>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</si>
  <si>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</si>
  <si>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</si>
  <si>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</si>
  <si>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</si>
  <si>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</si>
  <si>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</si>
  <si>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</si>
  <si>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</si>
  <si>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</si>
  <si>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</si>
  <si>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</si>
  <si>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</si>
  <si>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</si>
  <si>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</si>
  <si>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</si>
  <si>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</si>
  <si>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</si>
  <si>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</si>
  <si>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</si>
  <si>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</si>
  <si>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</si>
  <si>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</si>
  <si>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</si>
  <si>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</si>
  <si>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</si>
  <si>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</si>
  <si>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</si>
  <si>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</si>
  <si>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</si>
  <si>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</si>
  <si>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</si>
  <si>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</si>
  <si>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</si>
  <si>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</si>
  <si>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</si>
  <si>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</si>
  <si>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</si>
  <si>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</si>
  <si>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</si>
  <si>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</si>
  <si>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</si>
  <si>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</si>
  <si>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</si>
  <si>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</si>
  <si>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</si>
  <si>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</si>
  <si>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</si>
  <si>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</si>
  <si>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</si>
  <si>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</si>
  <si>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</si>
  <si>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</si>
  <si>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</si>
  <si>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</si>
  <si>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</si>
  <si>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</si>
  <si>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</si>
  <si>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</si>
  <si>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</si>
  <si>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</si>
  <si>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</si>
  <si>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</si>
  <si>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</si>
  <si>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</si>
  <si>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</si>
  <si>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</si>
  <si>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</si>
  <si>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</si>
  <si>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</si>
  <si>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</si>
  <si>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</si>
  <si>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</si>
  <si>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</si>
  <si>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</si>
  <si>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</si>
  <si>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</si>
  <si>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</si>
  <si>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</si>
  <si>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</si>
  <si>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</si>
  <si>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</si>
  <si>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</si>
  <si>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</si>
  <si>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</si>
  <si>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</si>
  <si>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</si>
  <si>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</si>
  <si>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</si>
  <si>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</si>
  <si>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</si>
  <si>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</si>
  <si>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</si>
  <si>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</si>
  <si>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</si>
  <si>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</si>
  <si>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</si>
  <si>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</si>
  <si>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</si>
  <si>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</si>
  <si>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</si>
  <si>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</si>
  <si>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</si>
  <si>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</si>
  <si>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</si>
  <si>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</si>
  <si>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</si>
  <si>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</si>
  <si>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</si>
  <si>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</si>
  <si>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</si>
  <si>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</si>
  <si>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</si>
  <si>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</si>
  <si>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</si>
  <si>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</si>
  <si>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</si>
  <si>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</si>
  <si>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</si>
  <si>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</si>
  <si>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</si>
  <si>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</si>
  <si>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</si>
  <si>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</si>
  <si>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</si>
  <si>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</si>
  <si>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</si>
  <si>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</si>
  <si>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</si>
  <si>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</si>
  <si>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</si>
  <si>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</si>
  <si>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</si>
  <si>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</si>
  <si>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</si>
  <si>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</si>
  <si>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</si>
  <si>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</si>
  <si>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</si>
  <si>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</si>
  <si>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</si>
  <si>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</si>
  <si>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</si>
  <si>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</si>
  <si>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</si>
  <si>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</si>
  <si>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</si>
  <si>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</si>
  <si>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</si>
  <si>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</si>
  <si>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</si>
  <si>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</si>
  <si>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</si>
  <si>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</si>
  <si>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</si>
  <si>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</si>
  <si>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</si>
  <si>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</si>
  <si>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</si>
  <si>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</si>
  <si>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</si>
  <si>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</si>
  <si>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</si>
  <si>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</si>
  <si>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</si>
  <si>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</si>
  <si>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</si>
  <si>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</si>
  <si>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</si>
  <si>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</si>
  <si>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</si>
  <si>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</si>
  <si>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</si>
  <si>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</si>
  <si>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</si>
  <si>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</si>
  <si>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</si>
  <si>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</si>
  <si>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</si>
  <si>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</si>
  <si>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</si>
  <si>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</si>
  <si>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</si>
  <si>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</si>
  <si>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</si>
  <si>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</si>
  <si>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</si>
  <si>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</si>
  <si>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</si>
  <si>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</si>
  <si>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</si>
  <si>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</si>
  <si>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</si>
  <si>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</si>
  <si>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</si>
  <si>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</si>
  <si>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</si>
  <si>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</si>
  <si>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</si>
  <si>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</si>
  <si>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</si>
  <si>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</si>
  <si>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</si>
  <si>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</si>
  <si>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</si>
  <si>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</si>
  <si>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</si>
  <si>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</si>
  <si>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</si>
  <si>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</si>
  <si>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</si>
  <si>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</si>
  <si>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</si>
  <si>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</si>
  <si>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</si>
  <si>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</si>
  <si>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</si>
  <si>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</si>
  <si>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</si>
  <si>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</si>
  <si>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</si>
  <si>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</si>
  <si>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</si>
  <si>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</si>
  <si>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</si>
  <si>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</si>
  <si>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</si>
  <si>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</si>
  <si>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</si>
  <si>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</si>
  <si>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</si>
  <si>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</si>
  <si>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</si>
  <si>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</si>
  <si>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</si>
  <si>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</si>
  <si>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</si>
  <si>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</si>
  <si>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</si>
  <si>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</si>
  <si>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</si>
  <si>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</si>
  <si>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</si>
  <si>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</si>
  <si>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</si>
  <si>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</si>
  <si>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</si>
  <si>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</si>
  <si>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</si>
  <si>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</si>
  <si>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</si>
  <si>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</si>
  <si>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</si>
  <si>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</si>
  <si>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</si>
  <si>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</si>
  <si>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</si>
  <si>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</si>
  <si>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</si>
  <si>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</si>
  <si>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</si>
  <si>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</si>
  <si>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</si>
  <si>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</si>
  <si>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</si>
  <si>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</si>
  <si>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</si>
  <si>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</si>
  <si>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</si>
  <si>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</si>
  <si>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</si>
  <si>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</si>
  <si>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</si>
  <si>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</si>
  <si>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</si>
  <si>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</si>
  <si>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</si>
  <si>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</si>
  <si>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</si>
  <si>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</si>
  <si>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</si>
  <si>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</si>
  <si>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</si>
  <si>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</si>
  <si>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</si>
  <si>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</si>
  <si>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</si>
  <si>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</si>
  <si>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</si>
  <si>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</si>
  <si>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</si>
  <si>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</si>
  <si>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</si>
  <si>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</si>
  <si>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</si>
  <si>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</si>
  <si>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</si>
  <si>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</si>
  <si>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</si>
  <si>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</si>
  <si>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</si>
  <si>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</si>
  <si>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</si>
  <si>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</si>
  <si>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</si>
  <si>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</si>
  <si>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</si>
  <si>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</si>
  <si>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</si>
  <si>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</si>
  <si>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</si>
  <si>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</si>
  <si>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</si>
  <si>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</si>
  <si>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</si>
  <si>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</si>
  <si>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</si>
  <si>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</si>
  <si>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</si>
  <si>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</si>
  <si>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</si>
  <si>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</si>
  <si>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</si>
  <si>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</si>
  <si>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</si>
  <si>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</si>
  <si>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</si>
  <si>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</si>
  <si>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</si>
  <si>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</si>
  <si>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</si>
  <si>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</si>
  <si>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</si>
  <si>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</si>
  <si>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</si>
  <si>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</si>
  <si>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</si>
  <si>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</si>
  <si>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</si>
  <si>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</si>
  <si>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</si>
  <si>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</si>
  <si>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</si>
  <si>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</si>
  <si>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</si>
  <si>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</si>
  <si>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</si>
  <si>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</si>
  <si>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</si>
  <si>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</si>
  <si>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</si>
  <si>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</si>
  <si>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</si>
  <si>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</si>
  <si>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</si>
  <si>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</si>
  <si>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</si>
  <si>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</si>
  <si>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</si>
  <si>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</si>
  <si>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</si>
  <si>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</si>
  <si>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</si>
  <si>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</si>
  <si>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</si>
  <si>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</si>
  <si>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</si>
  <si>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</si>
  <si>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</si>
  <si>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</si>
  <si>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</si>
  <si>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</si>
  <si>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</si>
  <si>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</si>
  <si>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</si>
  <si>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</si>
  <si>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</si>
  <si>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</si>
  <si>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</si>
  <si>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</si>
  <si>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</si>
  <si>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</si>
  <si>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</si>
  <si>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</si>
  <si>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</si>
  <si>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</si>
  <si>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</si>
  <si>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</si>
  <si>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</si>
  <si>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</si>
  <si>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</si>
  <si>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</si>
  <si>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</si>
  <si>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</si>
  <si>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</si>
  <si>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</si>
  <si>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</si>
  <si>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</si>
  <si>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</si>
  <si>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</si>
  <si>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</si>
  <si>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</si>
  <si>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</si>
  <si>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</si>
  <si>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</si>
  <si>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</si>
  <si>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</si>
  <si>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</si>
  <si>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</si>
  <si>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</si>
  <si>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</si>
  <si>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</si>
  <si>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</si>
  <si>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</si>
  <si>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</si>
  <si>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</si>
  <si>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</si>
  <si>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</si>
  <si>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</si>
  <si>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</si>
  <si>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</si>
  <si>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</si>
  <si>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</si>
  <si>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</si>
  <si>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</si>
  <si>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</si>
  <si>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</si>
  <si>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</si>
  <si>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</si>
  <si>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</si>
  <si>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</si>
  <si>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</si>
  <si>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</si>
  <si>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</si>
  <si>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</si>
  <si>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</si>
  <si>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</si>
  <si>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</si>
  <si>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</si>
  <si>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</si>
  <si>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</si>
  <si>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</si>
  <si>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</si>
  <si>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</si>
  <si>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</si>
  <si>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</si>
  <si>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</si>
  <si>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</si>
  <si>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</si>
  <si>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</si>
  <si>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</si>
  <si>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</si>
  <si>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</si>
  <si>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</si>
  <si>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</si>
  <si>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</si>
  <si>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</si>
  <si>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</si>
  <si>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</si>
  <si>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</si>
  <si>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</si>
  <si>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</si>
  <si>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</si>
  <si>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</si>
  <si>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</si>
  <si>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</si>
  <si>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</si>
  <si>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</si>
  <si>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</si>
  <si>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</si>
  <si>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</si>
  <si>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</si>
  <si>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</si>
  <si>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</si>
  <si>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</si>
  <si>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</si>
  <si>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</si>
  <si>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</si>
  <si>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</si>
  <si>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</si>
  <si>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</si>
  <si>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</si>
  <si>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</si>
  <si>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</si>
  <si>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</si>
  <si>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</si>
  <si>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</si>
  <si>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</si>
  <si>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</si>
  <si>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</si>
  <si>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</si>
  <si>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</si>
  <si>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</si>
  <si>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</si>
  <si>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</si>
  <si>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</si>
  <si>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</si>
  <si>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</si>
  <si>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</si>
  <si>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</si>
  <si>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</si>
  <si>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</si>
  <si>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</si>
  <si>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</si>
  <si>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</si>
  <si>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</si>
  <si>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</si>
  <si>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</si>
  <si>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</si>
  <si>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</si>
  <si>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</si>
  <si>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</si>
  <si>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</si>
  <si>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</si>
  <si>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</si>
  <si>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</si>
  <si>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</si>
  <si>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</si>
  <si>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</si>
  <si>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</si>
  <si>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</si>
  <si>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</si>
  <si>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</si>
  <si>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</si>
  <si>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</si>
  <si>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</si>
  <si>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</si>
  <si>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</si>
  <si>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</si>
  <si>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</si>
  <si>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</si>
  <si>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</si>
  <si>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</si>
  <si>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</si>
  <si>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</si>
  <si>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</si>
  <si>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</si>
  <si>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</si>
  <si>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</si>
  <si>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</si>
  <si>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</si>
  <si>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</si>
  <si>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</si>
  <si>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</si>
  <si>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</si>
  <si>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</si>
  <si>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</si>
  <si>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</si>
  <si>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</si>
  <si>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</si>
  <si>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</si>
  <si>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</si>
  <si>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</si>
  <si>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</si>
  <si>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</si>
  <si>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</si>
  <si>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</si>
  <si>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</si>
  <si>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</si>
  <si>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</si>
  <si>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</si>
  <si>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</si>
  <si>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</si>
  <si>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</si>
  <si>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</si>
  <si>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</si>
  <si>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</si>
  <si>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</si>
  <si>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</si>
  <si>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</si>
  <si>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</si>
  <si>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</si>
  <si>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</si>
  <si>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</si>
  <si>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</si>
  <si>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</si>
  <si>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</si>
  <si>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</si>
  <si>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</si>
  <si>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</si>
  <si>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</si>
  <si>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</si>
  <si>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</si>
  <si>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</si>
  <si>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</si>
  <si>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</si>
  <si>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</si>
  <si>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</si>
  <si>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</si>
  <si>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</si>
  <si>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</si>
  <si>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</si>
  <si>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</si>
  <si>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</si>
  <si>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</si>
  <si>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</si>
  <si>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</si>
  <si>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</si>
  <si>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</si>
  <si>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</si>
  <si>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</si>
  <si>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</si>
  <si>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</si>
  <si>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</si>
  <si>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</si>
  <si>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</si>
  <si>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</si>
  <si>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</si>
  <si>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</si>
  <si>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</si>
  <si>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</si>
  <si>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</si>
  <si>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</si>
  <si>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</si>
  <si>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</si>
  <si>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</si>
  <si>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</si>
  <si>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</si>
  <si>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</si>
  <si>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</si>
  <si>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</si>
  <si>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</si>
  <si>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</si>
  <si>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</si>
  <si>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</si>
  <si>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</si>
  <si>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</si>
  <si>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</si>
  <si>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</si>
  <si>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</si>
  <si>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</si>
  <si>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</si>
  <si>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</si>
  <si>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</si>
  <si>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</si>
  <si>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</si>
  <si>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</si>
  <si>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</si>
  <si>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</si>
  <si>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</si>
  <si>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</si>
  <si>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</si>
  <si>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</si>
  <si>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</si>
  <si>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</si>
  <si>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</si>
  <si>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</si>
  <si>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</si>
  <si>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</si>
  <si>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</si>
  <si>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</si>
  <si>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</si>
  <si>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</si>
  <si>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</si>
  <si>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</si>
  <si>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</si>
  <si>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</si>
  <si>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</si>
  <si>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</si>
  <si>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</si>
  <si>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</si>
  <si>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</si>
  <si>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</si>
  <si>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</si>
  <si>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</si>
  <si>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</si>
  <si>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</si>
  <si>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</si>
  <si>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</si>
  <si>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</si>
  <si>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</si>
  <si>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</si>
  <si>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</si>
  <si>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</si>
  <si>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</si>
  <si>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</si>
  <si>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</si>
  <si>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</si>
  <si>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</si>
  <si>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</si>
  <si>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</si>
  <si>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</si>
  <si>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</si>
  <si>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</si>
  <si>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</si>
  <si>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</si>
  <si>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</si>
  <si>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</si>
  <si>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</si>
  <si>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</si>
  <si>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</si>
  <si>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</si>
  <si>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</si>
  <si>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</si>
  <si>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</si>
  <si>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</si>
  <si>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</si>
  <si>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</si>
  <si>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</si>
  <si>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</si>
  <si>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</si>
  <si>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</si>
  <si>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</si>
  <si>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</si>
  <si>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</si>
  <si>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</si>
  <si>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</si>
  <si>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</si>
  <si>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</si>
  <si>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</si>
  <si>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</si>
  <si>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</si>
  <si>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</si>
  <si>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</si>
  <si>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</si>
  <si>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</si>
  <si>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</si>
  <si>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</si>
  <si>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</si>
  <si>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</si>
  <si>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</si>
  <si>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</si>
  <si>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</si>
  <si>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</si>
  <si>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</si>
  <si>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</si>
  <si>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</si>
  <si>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</si>
  <si>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</si>
  <si>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</si>
  <si>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</si>
  <si>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</si>
  <si>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</si>
  <si>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</si>
  <si>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</si>
  <si>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</si>
  <si>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</si>
  <si>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</si>
  <si>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</si>
  <si>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</si>
  <si>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</si>
  <si>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</si>
  <si>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</si>
  <si>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</si>
  <si>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</si>
  <si>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</si>
  <si>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</si>
  <si>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</si>
  <si>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</si>
  <si>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</si>
  <si>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</si>
  <si>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</si>
  <si>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</si>
  <si>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</si>
  <si>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</si>
  <si>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</si>
  <si>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</si>
  <si>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</si>
  <si>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</si>
  <si>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</si>
  <si>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</si>
  <si>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</si>
  <si>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</si>
  <si>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</si>
  <si>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</si>
  <si>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</si>
  <si>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</si>
  <si>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</si>
  <si>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</si>
  <si>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</si>
  <si>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</si>
  <si>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</si>
  <si>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</si>
  <si>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</si>
  <si>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</si>
  <si>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</si>
  <si>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</si>
  <si>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</si>
  <si>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</si>
  <si>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</si>
  <si>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</si>
  <si>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</si>
  <si>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</si>
  <si>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</si>
  <si>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</si>
  <si>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</si>
  <si>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</si>
  <si>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</si>
  <si>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</si>
  <si>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</si>
  <si>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</si>
  <si>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</si>
  <si>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</si>
  <si>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</si>
  <si>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</si>
  <si>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</si>
  <si>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</si>
  <si>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</si>
  <si>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</si>
  <si>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</si>
  <si>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</si>
  <si>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</si>
  <si>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</si>
  <si>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</si>
  <si>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</si>
  <si>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</si>
  <si>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</si>
  <si>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</si>
  <si>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</si>
  <si>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</si>
  <si>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</si>
  <si>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</si>
  <si>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</si>
  <si>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</si>
  <si>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</si>
  <si>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</si>
  <si>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</si>
  <si>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</si>
  <si>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</si>
  <si>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</si>
  <si>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</si>
  <si>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</si>
  <si>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</si>
  <si>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</si>
  <si>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</si>
  <si>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</si>
  <si>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</si>
  <si>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</si>
  <si>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</si>
  <si>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</si>
  <si>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</si>
  <si>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</si>
  <si>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</si>
  <si>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</si>
  <si>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</si>
  <si>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</si>
  <si>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</si>
  <si>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</si>
  <si>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</si>
  <si>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</si>
  <si>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</si>
  <si>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</si>
  <si>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</si>
  <si>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</si>
  <si>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</si>
  <si>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</si>
  <si>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</si>
  <si>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</si>
  <si>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</si>
  <si>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</si>
  <si>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</si>
  <si>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</si>
  <si>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</si>
  <si>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</si>
  <si>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</si>
  <si>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</si>
  <si>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</si>
  <si>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</si>
  <si>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</si>
  <si>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</si>
  <si>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</si>
  <si>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</si>
  <si>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</si>
  <si>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</si>
  <si>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</si>
  <si>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</si>
  <si>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</si>
  <si>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</si>
  <si>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</si>
  <si>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</si>
  <si>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</si>
  <si>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</si>
  <si>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</si>
  <si>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</si>
  <si>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</si>
  <si>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</si>
  <si>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</si>
  <si>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</si>
  <si>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</si>
  <si>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</si>
  <si>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</si>
  <si>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</si>
  <si>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</si>
  <si>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</si>
  <si>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</si>
  <si>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</si>
  <si>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</si>
  <si>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</si>
  <si>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</si>
  <si>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</si>
  <si>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</si>
  <si>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</si>
  <si>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</si>
  <si>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</si>
  <si>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</si>
  <si>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</si>
  <si>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</si>
  <si>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</si>
  <si>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</si>
  <si>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</si>
  <si>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</si>
  <si>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</si>
  <si>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</si>
  <si>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</si>
  <si>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</si>
  <si>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</si>
  <si>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</si>
  <si>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</si>
  <si>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</si>
  <si>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</si>
  <si>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</si>
  <si>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</si>
  <si>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</si>
  <si>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</si>
  <si>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</si>
  <si>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</si>
  <si>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</si>
  <si>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</si>
  <si>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</si>
  <si>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</si>
  <si>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</si>
  <si>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</si>
  <si>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</si>
  <si>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</si>
  <si>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</si>
  <si>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</si>
  <si>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</si>
  <si>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</si>
  <si>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</si>
  <si>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</si>
  <si>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</si>
  <si>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</si>
  <si>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</si>
  <si>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</si>
  <si>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</si>
  <si>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</si>
  <si>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</si>
  <si>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</si>
  <si>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</si>
  <si>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</si>
  <si>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</si>
  <si>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</si>
  <si>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</si>
  <si>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</si>
  <si>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</si>
  <si>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</si>
  <si>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</si>
  <si>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</si>
  <si>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</si>
  <si>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</si>
  <si>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</si>
  <si>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</si>
  <si>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</si>
  <si>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</si>
  <si>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</si>
  <si>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</si>
  <si>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</si>
  <si>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</si>
  <si>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</si>
  <si>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</si>
  <si>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</si>
  <si>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</si>
  <si>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</si>
  <si>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</si>
  <si>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</si>
  <si>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</si>
  <si>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</si>
  <si>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</si>
  <si>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</si>
  <si>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</si>
  <si>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</si>
  <si>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</si>
  <si>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</si>
  <si>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</si>
  <si>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</si>
  <si>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</si>
  <si>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</si>
  <si>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</si>
  <si>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</si>
  <si>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</si>
  <si>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</si>
  <si>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</si>
  <si>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</si>
  <si>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</si>
  <si>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</si>
  <si>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</si>
  <si>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</si>
  <si>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</si>
  <si>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</si>
  <si>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</si>
  <si>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</si>
  <si>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</si>
  <si>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</si>
  <si>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</si>
  <si>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</si>
  <si>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</si>
  <si>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</si>
  <si>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</si>
  <si>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</si>
  <si>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</si>
  <si>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</si>
  <si>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</si>
  <si>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</si>
  <si>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</si>
  <si>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</si>
  <si>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</si>
  <si>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</si>
  <si>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</si>
  <si>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</si>
  <si>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</si>
  <si>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</si>
  <si>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</si>
  <si>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</si>
  <si>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</si>
  <si>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</si>
  <si>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</si>
  <si>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</si>
  <si>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</si>
  <si>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</si>
  <si>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</si>
  <si>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</si>
  <si>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</si>
  <si>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</si>
  <si>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</si>
  <si>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</si>
  <si>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</si>
  <si>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</si>
  <si>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</si>
  <si>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</si>
  <si>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</si>
  <si>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</si>
  <si>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</si>
  <si>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</si>
  <si>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</si>
  <si>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</si>
  <si>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</si>
  <si>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</si>
  <si>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</si>
  <si>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</si>
  <si>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</si>
  <si>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</si>
  <si>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</si>
  <si>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</si>
  <si>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</si>
  <si>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</si>
  <si>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</si>
  <si>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</si>
  <si>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</si>
  <si>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</si>
  <si>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</si>
  <si>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</si>
  <si>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</si>
  <si>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</si>
  <si>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</si>
  <si>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</si>
  <si>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</si>
  <si>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</si>
  <si>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</si>
  <si>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</si>
  <si>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</si>
  <si>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</si>
  <si>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</si>
  <si>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</si>
  <si>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</si>
  <si>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</si>
  <si>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</si>
  <si>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</si>
  <si>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</si>
  <si>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</si>
  <si>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</si>
  <si>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</si>
  <si>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</si>
  <si>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</si>
  <si>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</si>
  <si>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</si>
  <si>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</si>
  <si>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</si>
  <si>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</si>
  <si>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</si>
  <si>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</si>
  <si>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</si>
  <si>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</si>
  <si>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</si>
  <si>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</si>
  <si>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</si>
  <si>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</si>
  <si>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</si>
  <si>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</si>
  <si>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</si>
  <si>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</si>
  <si>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</si>
  <si>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</si>
  <si>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</si>
  <si>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</si>
  <si>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</si>
  <si>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</si>
  <si>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</si>
  <si>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</si>
  <si>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</si>
  <si>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</si>
  <si>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</si>
  <si>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</si>
  <si>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</si>
  <si>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</si>
  <si>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</si>
  <si>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</si>
  <si>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</si>
  <si>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</si>
  <si>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</si>
  <si>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</si>
  <si>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</si>
  <si>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</si>
  <si>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</si>
  <si>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</si>
  <si>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</si>
  <si>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</si>
  <si>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</si>
  <si>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</si>
  <si>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</si>
  <si>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</si>
  <si>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</si>
  <si>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</si>
  <si>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</si>
  <si>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</si>
  <si>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</si>
  <si>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</si>
  <si>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</si>
  <si>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</si>
  <si>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</si>
  <si>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</si>
  <si>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</si>
  <si>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</si>
  <si>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</si>
  <si>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</si>
  <si>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</si>
  <si>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</si>
  <si>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</si>
  <si>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</si>
  <si>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</si>
  <si>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</si>
  <si>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</si>
  <si>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</si>
  <si>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</si>
  <si>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</si>
  <si>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</si>
  <si>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</si>
  <si>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</si>
  <si>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</si>
  <si>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</si>
  <si>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</si>
  <si>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</si>
  <si>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</si>
  <si>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</si>
  <si>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</si>
  <si>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</si>
  <si>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</si>
  <si>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</si>
  <si>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</si>
  <si>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</si>
  <si>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</si>
  <si>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</si>
  <si>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</si>
  <si>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</si>
  <si>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</si>
  <si>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</si>
  <si>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</si>
  <si>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</si>
  <si>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</si>
  <si>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</si>
  <si>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</si>
  <si>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</si>
  <si>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</si>
  <si>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</si>
  <si>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</si>
  <si>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</si>
  <si>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</si>
  <si>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</si>
  <si>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</si>
  <si>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</si>
  <si>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</si>
  <si>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</si>
  <si>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</si>
  <si>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</si>
  <si>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</si>
  <si>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</si>
  <si>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</si>
  <si>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</si>
  <si>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</si>
  <si>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</si>
  <si>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</si>
  <si>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</si>
  <si>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</si>
  <si>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</si>
  <si>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</si>
  <si>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</si>
  <si>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</si>
  <si>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</si>
  <si>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</si>
  <si>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</si>
  <si>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</si>
  <si>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</si>
  <si>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</si>
  <si>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</si>
  <si>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</si>
  <si>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</si>
  <si>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</si>
  <si>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</si>
  <si>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</si>
  <si>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</si>
  <si>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</si>
  <si>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</si>
  <si>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</si>
  <si>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</si>
  <si>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</si>
  <si>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</si>
  <si>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</si>
  <si>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</si>
  <si>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</si>
  <si>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</si>
  <si>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</si>
  <si>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</si>
  <si>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</si>
  <si>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</si>
  <si>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</si>
  <si>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</si>
  <si>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</si>
  <si>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</si>
  <si>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</si>
  <si>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</si>
  <si>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</si>
  <si>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</si>
  <si>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</si>
  <si>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</si>
  <si>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</si>
  <si>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</si>
  <si>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</si>
  <si>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</si>
  <si>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</si>
  <si>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</si>
  <si>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</si>
  <si>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</si>
  <si>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</si>
  <si>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</si>
  <si>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</si>
  <si>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</si>
  <si>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</si>
  <si>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</si>
  <si>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</si>
  <si>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</si>
  <si>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</si>
  <si>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</si>
  <si>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</si>
  <si>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</si>
  <si>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</si>
  <si>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</si>
  <si>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</si>
  <si>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</si>
  <si>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</si>
  <si>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</si>
  <si>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</si>
  <si>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</si>
  <si>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</si>
  <si>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</si>
  <si>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</si>
  <si>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</si>
  <si>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</si>
  <si>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</si>
  <si>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</si>
  <si>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</si>
  <si>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</si>
  <si>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</si>
  <si>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</si>
  <si>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</si>
  <si>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</si>
  <si>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</si>
  <si>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</si>
  <si>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</si>
  <si>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</si>
  <si>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</si>
  <si>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</si>
  <si>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</si>
  <si>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</si>
  <si>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</si>
  <si>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</si>
  <si>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</si>
  <si>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</si>
  <si>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</si>
  <si>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</si>
  <si>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</si>
  <si>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</si>
  <si>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</si>
  <si>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</si>
  <si>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</si>
  <si>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</si>
  <si>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</si>
  <si>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</si>
  <si>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</si>
  <si>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</si>
  <si>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</si>
  <si>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</si>
  <si>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</si>
  <si>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</si>
  <si>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</si>
  <si>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</si>
  <si>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</si>
  <si>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</si>
  <si>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</si>
  <si>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</si>
  <si>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</si>
  <si>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</si>
  <si>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</si>
  <si>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</si>
  <si>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</si>
  <si>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</si>
  <si>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</si>
  <si>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</si>
  <si>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</si>
  <si>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</si>
  <si>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</si>
  <si>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</si>
  <si>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</si>
  <si>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</si>
  <si>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</si>
  <si>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</si>
  <si>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</si>
  <si>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</si>
  <si>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</si>
  <si>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</si>
  <si>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</si>
  <si>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</si>
  <si>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</si>
  <si>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</si>
  <si>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</si>
  <si>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</si>
  <si>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</si>
  <si>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</si>
  <si>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</si>
  <si>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</si>
  <si>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</si>
  <si>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</si>
  <si>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</si>
  <si>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</si>
  <si>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</si>
  <si>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</si>
  <si>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</si>
  <si>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</si>
  <si>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</si>
  <si>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</si>
  <si>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</si>
  <si>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</si>
  <si>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</si>
  <si>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</si>
  <si>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</si>
  <si>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</si>
  <si>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</si>
  <si>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</si>
  <si>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</si>
  <si>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</si>
  <si>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</si>
  <si>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</si>
  <si>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</si>
  <si>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</si>
  <si>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</si>
  <si>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</si>
  <si>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</si>
  <si>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</si>
  <si>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</si>
  <si>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</si>
  <si>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</si>
  <si>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</si>
  <si>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</si>
  <si>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</si>
  <si>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</si>
  <si>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</si>
  <si>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</si>
  <si>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</si>
  <si>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</si>
  <si>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</si>
  <si>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</si>
  <si>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</si>
  <si>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</si>
  <si>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</si>
  <si>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</si>
  <si>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</si>
  <si>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</si>
  <si>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</si>
  <si>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</si>
  <si>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</si>
  <si>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</si>
  <si>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</si>
  <si>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</si>
  <si>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</si>
  <si>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</si>
  <si>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</si>
  <si>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</si>
  <si>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</si>
  <si>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</si>
  <si>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</si>
  <si>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</si>
  <si>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</si>
  <si>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</si>
  <si>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</si>
  <si>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</si>
  <si>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</si>
  <si>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</si>
  <si>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</si>
  <si>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</si>
  <si>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</si>
  <si>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</si>
  <si>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</si>
  <si>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</si>
  <si>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</si>
  <si>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</si>
  <si>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</si>
  <si>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</si>
  <si>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</si>
  <si>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</si>
  <si>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</si>
  <si>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</si>
  <si>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</si>
  <si>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</si>
  <si>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</si>
  <si>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</si>
  <si>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</si>
  <si>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</si>
  <si>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</si>
  <si>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</si>
  <si>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</si>
  <si>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</si>
  <si>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</si>
  <si>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</si>
  <si>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</si>
  <si>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</si>
  <si>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</si>
  <si>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</si>
  <si>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</si>
  <si>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</si>
  <si>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</si>
  <si>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</si>
  <si>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</si>
  <si>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</si>
  <si>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</si>
  <si>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</si>
  <si>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</si>
  <si>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</si>
  <si>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</si>
  <si>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</si>
  <si>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</si>
  <si>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</si>
  <si>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</si>
  <si>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</si>
  <si>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</si>
  <si>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</si>
  <si>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</si>
  <si>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</si>
  <si>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</si>
  <si>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</si>
  <si>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</si>
  <si>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</si>
  <si>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</si>
  <si>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</si>
  <si>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</si>
  <si>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</si>
  <si>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</si>
  <si>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</si>
  <si>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</si>
  <si>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</si>
  <si>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</si>
  <si>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</si>
  <si>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</si>
  <si>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</si>
  <si>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</si>
  <si>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</si>
  <si>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</si>
  <si>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</si>
  <si>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</si>
  <si>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</si>
  <si>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</si>
  <si>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</si>
  <si>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</si>
  <si>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</si>
  <si>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</si>
  <si>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</si>
  <si>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</si>
  <si>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</si>
  <si>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</si>
  <si>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</si>
  <si>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</si>
  <si>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</si>
  <si>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</si>
  <si>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</si>
  <si>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</si>
  <si>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</si>
  <si>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</si>
  <si>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</si>
  <si>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</si>
  <si>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</si>
  <si>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</si>
  <si>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</si>
  <si>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</si>
  <si>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</si>
  <si>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</si>
  <si>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</si>
  <si>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</si>
  <si>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</si>
  <si>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</si>
  <si>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</si>
  <si>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</si>
  <si>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</si>
  <si>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</si>
  <si>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</si>
  <si>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</si>
  <si>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</si>
  <si>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</si>
  <si>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</si>
  <si>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</si>
  <si>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</si>
  <si>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</si>
  <si>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</si>
  <si>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</si>
  <si>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</si>
  <si>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</si>
  <si>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</si>
  <si>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</si>
  <si>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</si>
  <si>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</si>
  <si>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</si>
  <si>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</si>
  <si>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</si>
  <si>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</si>
  <si>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</si>
  <si>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</si>
  <si>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</si>
  <si>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</si>
  <si>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</si>
  <si>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</si>
  <si>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</si>
  <si>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</si>
  <si>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</si>
  <si>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</si>
  <si>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</si>
  <si>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</si>
  <si>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</si>
  <si>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</si>
  <si>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</si>
  <si>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</si>
  <si>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</si>
  <si>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</si>
  <si>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</si>
  <si>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</si>
  <si>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</si>
  <si>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</si>
  <si>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</si>
  <si>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</si>
  <si>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</si>
  <si>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</si>
  <si>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</si>
  <si>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</si>
  <si>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</si>
  <si>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</si>
  <si>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</si>
  <si>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</si>
  <si>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</si>
  <si>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</si>
  <si>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</si>
  <si>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</si>
  <si>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</si>
  <si>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</si>
  <si>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</si>
  <si>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</si>
  <si>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</si>
  <si>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</si>
  <si>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</si>
  <si>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</si>
  <si>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</si>
  <si>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</si>
  <si>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</si>
  <si>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</si>
  <si>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</si>
  <si>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</si>
  <si>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</si>
  <si>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</si>
  <si>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</si>
  <si>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</si>
  <si>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</si>
  <si>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</si>
  <si>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</si>
  <si>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</si>
  <si>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</si>
  <si>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</si>
  <si>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</si>
  <si>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</si>
  <si>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</si>
  <si>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</si>
  <si>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</si>
  <si>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</si>
  <si>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</si>
  <si>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</si>
  <si>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</si>
  <si>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</si>
  <si>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</si>
  <si>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</si>
  <si>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</si>
  <si>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</si>
  <si>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</si>
  <si>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</si>
  <si>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</si>
  <si>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</si>
  <si>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</si>
  <si>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</si>
  <si>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</si>
  <si>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</si>
  <si>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</si>
  <si>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</si>
  <si>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</si>
  <si>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</si>
  <si>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</si>
  <si>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</si>
  <si>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</si>
  <si>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</si>
  <si>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</si>
  <si>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</si>
  <si>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</si>
  <si>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</si>
  <si>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</si>
  <si>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</si>
  <si>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</si>
  <si>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</si>
  <si>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</si>
  <si>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</si>
  <si>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</si>
  <si>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</si>
  <si>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</si>
  <si>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</si>
  <si>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</si>
  <si>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</si>
  <si>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</si>
  <si>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</si>
  <si>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</si>
  <si>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</si>
  <si>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</si>
  <si>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</si>
  <si>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</si>
  <si>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</si>
  <si>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</si>
  <si>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</si>
  <si>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</si>
  <si>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</si>
  <si>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</si>
  <si>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</si>
  <si>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</si>
  <si>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</si>
  <si>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</si>
  <si>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</si>
  <si>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</si>
  <si>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</si>
  <si>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</si>
  <si>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</si>
  <si>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</si>
  <si>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</si>
  <si>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</si>
  <si>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</si>
  <si>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</si>
  <si>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</si>
  <si>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</si>
  <si>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</si>
  <si>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</si>
  <si>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</si>
  <si>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</si>
  <si>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</si>
  <si>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</si>
  <si>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</si>
  <si>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</si>
  <si>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</si>
  <si>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</si>
  <si>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</si>
  <si>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</si>
  <si>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</si>
  <si>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</si>
  <si>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</si>
  <si>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</si>
  <si>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</si>
  <si>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</si>
  <si>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</si>
  <si>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</si>
  <si>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</si>
  <si>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</si>
  <si>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</si>
  <si>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</si>
  <si>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</si>
  <si>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</si>
  <si>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</si>
  <si>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</si>
  <si>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</si>
  <si>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</si>
  <si>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</si>
  <si>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</si>
  <si>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</si>
  <si>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</si>
  <si>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</si>
  <si>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</si>
  <si>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</si>
  <si>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</si>
  <si>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</si>
  <si>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</si>
  <si>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</si>
  <si>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</si>
  <si>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</si>
  <si>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</si>
  <si>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</si>
  <si>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</si>
  <si>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</si>
  <si>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</si>
  <si>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</si>
  <si>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</si>
  <si>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</si>
  <si>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</si>
  <si>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</si>
  <si>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</si>
  <si>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</si>
  <si>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</si>
  <si>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</si>
  <si>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</si>
  <si>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</si>
  <si>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</si>
  <si>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</si>
  <si>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</si>
  <si>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</si>
  <si>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</si>
  <si>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</si>
  <si>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</si>
  <si>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</si>
  <si>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</si>
  <si>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</si>
  <si>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</si>
  <si>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</si>
  <si>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</si>
  <si>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</si>
  <si>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</si>
  <si>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</si>
  <si>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</si>
  <si>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</si>
  <si>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</si>
  <si>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</si>
  <si>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</si>
  <si>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</si>
  <si>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</si>
  <si>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</si>
  <si>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</si>
  <si>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</si>
  <si>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</si>
  <si>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</si>
  <si>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</si>
  <si>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</si>
  <si>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</si>
  <si>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</si>
  <si>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</si>
  <si>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</si>
  <si>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</si>
  <si>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</si>
  <si>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</si>
  <si>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</si>
  <si>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</si>
  <si>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</si>
  <si>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</si>
  <si>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</si>
  <si>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</si>
  <si>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</si>
  <si>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</si>
  <si>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</si>
  <si>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</si>
  <si>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</si>
  <si>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</si>
  <si>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</si>
  <si>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</si>
  <si>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</si>
  <si>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</si>
  <si>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</si>
  <si>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</si>
  <si>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</si>
  <si>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</si>
  <si>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</si>
  <si>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</si>
  <si>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</si>
  <si>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</si>
  <si>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</si>
  <si>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</si>
  <si>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</si>
  <si>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</si>
  <si>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</si>
  <si>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</si>
  <si>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</si>
  <si>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</si>
  <si>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</si>
  <si>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</si>
  <si>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</si>
  <si>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</si>
  <si>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</si>
  <si>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</si>
  <si>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</si>
  <si>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</si>
  <si>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</si>
  <si>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</si>
  <si>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</si>
  <si>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</si>
  <si>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</si>
  <si>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</si>
  <si>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</si>
  <si>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</si>
  <si>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</si>
  <si>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</si>
  <si>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</si>
  <si>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</si>
  <si>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</si>
  <si>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</si>
  <si>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</si>
  <si>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</si>
  <si>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</si>
  <si>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</si>
  <si>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</si>
  <si>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</si>
  <si>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</si>
  <si>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</si>
  <si>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</si>
  <si>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</si>
  <si>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</si>
  <si>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</si>
  <si>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</si>
  <si>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</si>
  <si>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</si>
  <si>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</si>
  <si>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</si>
  <si>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</si>
  <si>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</si>
  <si>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</si>
  <si>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</si>
  <si>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</si>
  <si>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</si>
  <si>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</si>
  <si>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</si>
  <si>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</si>
  <si>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</si>
  <si>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</si>
  <si>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</si>
  <si>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</si>
  <si>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</si>
  <si>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</si>
  <si>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</si>
  <si>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</si>
  <si>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</si>
  <si>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</si>
  <si>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</si>
  <si>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</si>
  <si>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</si>
  <si>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</si>
  <si>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</si>
  <si>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</si>
  <si>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</si>
  <si>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</si>
  <si>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</si>
  <si>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</si>
  <si>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</si>
  <si>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</si>
  <si>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</si>
  <si>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</si>
  <si>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</si>
  <si>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</si>
  <si>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</si>
  <si>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</si>
  <si>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</si>
  <si>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</si>
  <si>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</si>
  <si>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</si>
  <si>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</si>
  <si>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</si>
  <si>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</si>
  <si>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</si>
  <si>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</si>
  <si>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</si>
  <si>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</si>
  <si>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</si>
  <si>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</si>
  <si>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</si>
  <si>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</si>
  <si>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</si>
  <si>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</si>
  <si>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</si>
  <si>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</si>
  <si>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</si>
  <si>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</si>
  <si>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</si>
  <si>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</si>
  <si>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</si>
  <si>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</si>
  <si>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</si>
  <si>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</si>
  <si>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</si>
  <si>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</si>
  <si>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</si>
  <si>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</si>
  <si>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</si>
  <si>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</si>
  <si>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</si>
  <si>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</si>
  <si>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</si>
  <si>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</si>
  <si>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</si>
  <si>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</si>
  <si>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</si>
  <si>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</si>
  <si>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</si>
  <si>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</si>
  <si>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</si>
  <si>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</si>
  <si>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</si>
  <si>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</si>
  <si>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</si>
  <si>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</si>
  <si>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</si>
  <si>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</si>
  <si>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</si>
  <si>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</si>
  <si>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</si>
  <si>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</si>
  <si>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</si>
  <si>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</si>
  <si>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</si>
  <si>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</si>
  <si>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</si>
  <si>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</si>
  <si>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</si>
  <si>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</si>
  <si>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</si>
  <si>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</si>
  <si>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</si>
  <si>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</si>
  <si>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</si>
  <si>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</si>
  <si>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</si>
  <si>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</si>
  <si>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</si>
  <si>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</si>
  <si>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</si>
  <si>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</si>
  <si>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</si>
  <si>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</si>
  <si>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</si>
  <si>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</si>
  <si>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</si>
  <si>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</si>
  <si>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</si>
  <si>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</si>
  <si>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</si>
  <si>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</si>
  <si>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</si>
  <si>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</si>
  <si>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</si>
  <si>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</si>
  <si>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</si>
  <si>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</si>
  <si>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</si>
  <si>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</si>
  <si>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</si>
  <si>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</si>
  <si>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</si>
  <si>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</si>
  <si>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</si>
  <si>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</si>
  <si>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</si>
  <si>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</si>
  <si>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</si>
  <si>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</si>
  <si>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</si>
  <si>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</si>
  <si>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</si>
  <si>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</si>
  <si>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</si>
  <si>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</si>
  <si>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</si>
  <si>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</si>
  <si>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</si>
  <si>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</si>
  <si>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</si>
  <si>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</si>
  <si>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</si>
  <si>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</si>
  <si>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</si>
  <si>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</si>
  <si>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</si>
  <si>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</si>
  <si>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</si>
  <si>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</si>
  <si>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</si>
  <si>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</si>
  <si>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</si>
  <si>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</si>
  <si>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</si>
  <si>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</si>
  <si>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</si>
  <si>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</si>
  <si>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</si>
  <si>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</si>
  <si>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</si>
  <si>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</si>
  <si>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</si>
  <si>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</si>
  <si>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</si>
  <si>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</si>
  <si>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</si>
  <si>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</si>
  <si>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</si>
  <si>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</si>
  <si>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</si>
  <si>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</si>
  <si>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</si>
  <si>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</si>
  <si>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</si>
  <si>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</si>
  <si>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</si>
  <si>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</si>
  <si>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</si>
  <si>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</si>
  <si>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</si>
  <si>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</si>
  <si>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</si>
  <si>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</si>
  <si>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</si>
  <si>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</si>
  <si>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</si>
  <si>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</si>
  <si>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</si>
  <si>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</si>
  <si>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</si>
  <si>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</si>
  <si>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</si>
  <si>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</si>
  <si>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</si>
  <si>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</si>
  <si>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</si>
  <si>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</si>
  <si>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</si>
  <si>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</si>
  <si>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</si>
  <si>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</si>
  <si>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</si>
  <si>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</si>
  <si>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</si>
  <si>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</si>
  <si>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</si>
  <si>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</si>
  <si>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</si>
  <si>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</si>
  <si>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</si>
  <si>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</si>
  <si>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</si>
  <si>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</si>
  <si>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</si>
  <si>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</si>
  <si>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</si>
  <si>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</si>
  <si>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</si>
  <si>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</si>
  <si>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</si>
  <si>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</si>
  <si>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</si>
  <si>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</si>
  <si>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</si>
  <si>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</si>
  <si>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</si>
  <si>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</si>
  <si>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</si>
  <si>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</si>
  <si>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</si>
  <si>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</si>
  <si>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</si>
  <si>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</si>
  <si>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</si>
  <si>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</si>
  <si>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</si>
  <si>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</si>
  <si>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</si>
  <si>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</si>
  <si>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</si>
  <si>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</si>
  <si>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</si>
  <si>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</si>
  <si>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</si>
  <si>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</si>
  <si>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</si>
  <si>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</si>
  <si>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</si>
  <si>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</si>
  <si>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</si>
  <si>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</si>
  <si>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</si>
  <si>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</si>
  <si>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</si>
  <si>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</si>
  <si>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</si>
  <si>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</si>
  <si>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</si>
  <si>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</si>
  <si>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</si>
  <si>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</si>
  <si>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</si>
  <si>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</si>
  <si>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</si>
  <si>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</si>
  <si>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</si>
  <si>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</si>
  <si>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</si>
  <si>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</si>
  <si>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</si>
  <si>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</si>
  <si>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</si>
  <si>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</si>
  <si>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</si>
  <si>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</si>
  <si>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</si>
  <si>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</si>
  <si>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</si>
  <si>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</si>
  <si>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</si>
  <si>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</si>
  <si>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</si>
  <si>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</si>
  <si>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</si>
  <si>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</si>
  <si>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</si>
  <si>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</si>
  <si>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</si>
  <si>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</si>
  <si>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</si>
  <si>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</si>
  <si>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</si>
  <si>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</si>
  <si>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</si>
  <si>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</si>
  <si>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</si>
  <si>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</si>
  <si>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</si>
  <si>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</si>
  <si>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</si>
  <si>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</si>
  <si>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</si>
  <si>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</si>
  <si>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</si>
  <si>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</si>
  <si>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</si>
  <si>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</si>
  <si>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</si>
  <si>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</si>
  <si>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</si>
  <si>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</si>
  <si>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</si>
  <si>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</si>
  <si>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</si>
  <si>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</si>
  <si>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</si>
  <si>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</si>
  <si>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</si>
  <si>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</si>
  <si>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</si>
  <si>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</si>
  <si>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</si>
  <si>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</si>
  <si>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</si>
  <si>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</si>
  <si>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</si>
  <si>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</si>
  <si>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</si>
  <si>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</si>
  <si>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</si>
  <si>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</si>
  <si>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</si>
  <si>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</si>
  <si>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</si>
  <si>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</si>
  <si>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</si>
  <si>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</si>
  <si>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</si>
  <si>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</si>
  <si>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</si>
  <si>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</si>
  <si>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</si>
  <si>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</si>
  <si>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</si>
  <si>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</si>
  <si>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</si>
  <si>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</si>
  <si>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</si>
  <si>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</si>
  <si>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</si>
  <si>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</si>
  <si>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</si>
  <si>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</si>
  <si>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</si>
  <si>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</si>
  <si>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</si>
  <si>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</si>
  <si>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</si>
  <si>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</si>
  <si>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</si>
  <si>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</si>
  <si>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</si>
  <si>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</si>
  <si>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</si>
  <si>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</si>
  <si>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</si>
  <si>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</si>
  <si>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</si>
  <si>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</si>
  <si>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</si>
  <si>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</si>
  <si>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</si>
  <si>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</si>
  <si>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</si>
  <si>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</si>
  <si>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</si>
  <si>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</si>
  <si>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</si>
  <si>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</si>
  <si>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</si>
  <si>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</si>
  <si>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</si>
  <si>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</si>
  <si>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</si>
  <si>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</si>
  <si>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</si>
  <si>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</si>
  <si>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</si>
  <si>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</si>
  <si>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</si>
  <si>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</si>
  <si>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</si>
  <si>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</si>
  <si>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</si>
  <si>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</si>
  <si>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</si>
  <si>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</si>
  <si>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</si>
  <si>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</si>
  <si>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</si>
  <si>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</si>
  <si>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</si>
  <si>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</si>
  <si>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</si>
  <si>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</si>
  <si>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</si>
  <si>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</si>
  <si>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</si>
  <si>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</si>
  <si>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</si>
  <si>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</si>
  <si>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</si>
  <si>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</si>
  <si>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</si>
  <si>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</si>
  <si>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</si>
  <si>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</si>
  <si>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</si>
  <si>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</si>
  <si>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</si>
  <si>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</si>
  <si>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</si>
  <si>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</si>
  <si>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</si>
  <si>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</si>
  <si>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</si>
  <si>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</si>
  <si>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</si>
  <si>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</si>
  <si>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</si>
  <si>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</si>
  <si>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</si>
  <si>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</si>
  <si>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</si>
  <si>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</si>
  <si>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</si>
  <si>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</si>
  <si>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</si>
  <si>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</si>
  <si>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</si>
  <si>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</si>
  <si>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</si>
  <si>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</si>
  <si>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</si>
  <si>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</si>
  <si>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</si>
  <si>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</si>
  <si>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</si>
  <si>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</si>
  <si>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</si>
  <si>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</si>
  <si>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</si>
  <si>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</si>
  <si>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</si>
  <si>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</si>
  <si>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</si>
  <si>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</si>
  <si>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</si>
  <si>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</si>
  <si>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</si>
  <si>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</si>
  <si>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</si>
  <si>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</si>
  <si>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</si>
  <si>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</si>
  <si>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</si>
  <si>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</si>
  <si>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</si>
  <si>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</si>
  <si>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</si>
  <si>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</si>
  <si>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</si>
  <si>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</si>
  <si>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</si>
  <si>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</si>
  <si>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</si>
  <si>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</si>
  <si>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</si>
  <si>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</si>
  <si>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</si>
  <si>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</si>
  <si>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</si>
  <si>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</si>
  <si>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</si>
  <si>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</si>
  <si>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</si>
  <si>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</si>
  <si>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</si>
  <si>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</si>
  <si>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</si>
  <si>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</si>
  <si>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</si>
  <si>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</si>
  <si>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</si>
  <si>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</si>
  <si>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</si>
  <si>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</si>
  <si>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</si>
  <si>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</si>
  <si>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</si>
  <si>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</si>
  <si>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</si>
  <si>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</si>
  <si>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</si>
  <si>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</si>
  <si>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</si>
  <si>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</si>
  <si>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</si>
  <si>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</si>
  <si>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</si>
  <si>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</si>
  <si>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</si>
  <si>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</si>
  <si>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</si>
  <si>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</si>
  <si>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</si>
  <si>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</si>
  <si>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</si>
  <si>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</si>
  <si>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</si>
  <si>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</si>
  <si>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</si>
  <si>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</si>
  <si>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</si>
  <si>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</si>
  <si>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</si>
  <si>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</si>
  <si>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</si>
  <si>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</si>
  <si>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</si>
  <si>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</si>
  <si>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</si>
  <si>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</si>
  <si>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</si>
  <si>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</si>
  <si>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</si>
  <si>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</si>
  <si>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</si>
  <si>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</si>
  <si>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</si>
  <si>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</si>
  <si>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</si>
  <si>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</si>
  <si>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</si>
  <si>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</si>
  <si>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</si>
  <si>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</si>
  <si>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</si>
  <si>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</si>
  <si>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</si>
  <si>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</si>
  <si>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</si>
  <si>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</si>
  <si>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</si>
  <si>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</si>
  <si>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</si>
  <si>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</si>
  <si>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</si>
  <si>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</si>
  <si>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</si>
  <si>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</si>
  <si>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</si>
  <si>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</si>
  <si>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</si>
  <si>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</si>
  <si>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</si>
  <si>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</si>
  <si>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</si>
  <si>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</si>
  <si>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</si>
  <si>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</si>
  <si>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</si>
  <si>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</si>
  <si>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</si>
  <si>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</si>
  <si>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</si>
  <si>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</si>
  <si>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</si>
  <si>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</si>
  <si>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</si>
  <si>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</si>
  <si>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</si>
  <si>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</si>
  <si>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</si>
  <si>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</si>
  <si>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</si>
  <si>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</si>
  <si>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</si>
  <si>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</si>
  <si>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</si>
  <si>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</si>
  <si>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</si>
  <si>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</si>
  <si>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</si>
  <si>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</si>
  <si>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</si>
  <si>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</si>
  <si>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</si>
  <si>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</si>
  <si>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</si>
  <si>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</si>
  <si>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</si>
  <si>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</si>
  <si>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</si>
  <si>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</si>
  <si>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</si>
  <si>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</si>
  <si>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</si>
  <si>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</si>
  <si>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</si>
  <si>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</si>
  <si>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</si>
  <si>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</si>
  <si>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</si>
  <si>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</si>
  <si>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</si>
  <si>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</si>
  <si>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</si>
  <si>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</si>
  <si>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</si>
  <si>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</si>
  <si>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</si>
  <si>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</si>
  <si>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</si>
  <si>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</si>
  <si>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</si>
  <si>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</si>
  <si>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</si>
  <si>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</si>
  <si>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</si>
  <si>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</si>
  <si>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</si>
  <si>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</si>
  <si>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</si>
  <si>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</si>
  <si>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</si>
  <si>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</si>
  <si>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</si>
  <si>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</si>
  <si>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</si>
  <si>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</si>
  <si>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</si>
  <si>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</si>
  <si>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</si>
  <si>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</si>
  <si>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</si>
  <si>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</si>
  <si>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</si>
  <si>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</si>
  <si>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</si>
  <si>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</si>
  <si>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</si>
  <si>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</si>
  <si>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</si>
  <si>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</si>
  <si>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</si>
  <si>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</si>
  <si>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</si>
  <si>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</si>
  <si>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</si>
  <si>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</si>
  <si>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</si>
  <si>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</si>
  <si>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</si>
  <si>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</si>
  <si>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</si>
  <si>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</si>
  <si>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</si>
  <si>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</si>
  <si>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</si>
  <si>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</si>
  <si>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</si>
  <si>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</si>
  <si>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</si>
  <si>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</si>
  <si>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</si>
  <si>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</si>
  <si>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</si>
  <si>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</si>
  <si>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</si>
  <si>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</si>
  <si>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</si>
  <si>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</si>
  <si>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</si>
  <si>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</si>
  <si>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</si>
  <si>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</si>
  <si>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</si>
  <si>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</si>
  <si>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</si>
  <si>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</si>
  <si>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</si>
  <si>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</si>
  <si>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</si>
  <si>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</si>
  <si>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</si>
  <si>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</si>
  <si>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</si>
  <si>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</si>
  <si>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</si>
  <si>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</si>
  <si>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</si>
  <si>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</si>
  <si>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</si>
  <si>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</si>
  <si>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</si>
  <si>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</si>
  <si>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</si>
  <si>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</si>
  <si>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</si>
  <si>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</si>
  <si>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</si>
  <si>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</si>
  <si>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</si>
  <si>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</si>
  <si>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</si>
  <si>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</si>
  <si>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</si>
  <si>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</si>
  <si>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</si>
  <si>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</si>
  <si>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</si>
  <si>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</si>
  <si>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</si>
  <si>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</si>
  <si>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</si>
  <si>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</si>
  <si>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</si>
  <si>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</si>
  <si>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</si>
  <si>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</si>
  <si>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</si>
  <si>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</si>
  <si>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</si>
  <si>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</si>
  <si>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</si>
  <si>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</si>
  <si>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</si>
  <si>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</si>
  <si>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</si>
  <si>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</si>
  <si>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</si>
  <si>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</si>
  <si>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</si>
  <si>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</si>
  <si>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</si>
  <si>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</si>
  <si>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</si>
  <si>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</si>
  <si>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</si>
  <si>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</si>
  <si>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</si>
  <si>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</si>
  <si>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</si>
  <si>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</si>
  <si>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</si>
  <si>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</si>
  <si>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</si>
  <si>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</si>
  <si>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</si>
  <si>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</si>
  <si>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</si>
  <si>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</si>
  <si>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</si>
  <si>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</si>
  <si>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</si>
  <si>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</si>
  <si>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</si>
  <si>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</si>
  <si>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</si>
  <si>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</si>
  <si>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</si>
  <si>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</si>
  <si>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</si>
  <si>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</si>
  <si>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</si>
  <si>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</si>
  <si>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</si>
  <si>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</si>
  <si>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</si>
  <si>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</si>
  <si>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</si>
  <si>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</si>
  <si>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</si>
  <si>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</si>
  <si>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</si>
  <si>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</si>
  <si>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</si>
  <si>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</si>
  <si>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</si>
  <si>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</si>
  <si>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</si>
  <si>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</si>
  <si>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</si>
  <si>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</si>
  <si>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</si>
  <si>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</si>
  <si>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</si>
  <si>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</si>
  <si>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</si>
  <si>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</si>
  <si>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</si>
  <si>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</si>
  <si>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</si>
  <si>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</si>
  <si>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</si>
  <si>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</si>
  <si>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</si>
  <si>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</si>
  <si>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</si>
  <si>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</si>
  <si>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</si>
  <si>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</si>
  <si>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</si>
  <si>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</si>
  <si>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</si>
  <si>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</si>
  <si>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</si>
  <si>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</si>
  <si>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</si>
  <si>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</si>
  <si>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</si>
  <si>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</si>
  <si>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</si>
  <si>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</si>
  <si>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</si>
  <si>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</si>
  <si>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</si>
  <si>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</si>
  <si>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</si>
  <si>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</si>
  <si>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</si>
  <si>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</si>
  <si>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</si>
  <si>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</si>
  <si>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</si>
  <si>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</si>
  <si>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</si>
  <si>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</si>
  <si>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</si>
  <si>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</si>
  <si>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</si>
  <si>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</si>
  <si>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</si>
  <si>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</si>
  <si>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</si>
  <si>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</si>
  <si>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</si>
  <si>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</si>
  <si>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</si>
  <si>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</si>
  <si>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</si>
  <si>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</si>
  <si>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</si>
  <si>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</si>
  <si>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</si>
  <si>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</si>
  <si>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</si>
  <si>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</si>
  <si>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</si>
  <si>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</si>
  <si>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</si>
  <si>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</si>
  <si>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</si>
  <si>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</si>
  <si>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</si>
  <si>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</si>
  <si>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</si>
  <si>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</si>
  <si>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</si>
  <si>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</si>
  <si>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</si>
  <si>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</si>
  <si>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</si>
  <si>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</si>
  <si>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</si>
  <si>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</si>
  <si>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</si>
  <si>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</si>
  <si>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</si>
  <si>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</si>
  <si>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</si>
  <si>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</si>
  <si>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</si>
  <si>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</si>
  <si>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</si>
  <si>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</si>
  <si>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</si>
  <si>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</si>
  <si>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</si>
  <si>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</si>
  <si>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</si>
  <si>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</si>
  <si>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</si>
  <si>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</si>
  <si>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</si>
  <si>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</si>
  <si>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</si>
  <si>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</si>
  <si>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</si>
  <si>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</si>
  <si>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</si>
  <si>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</si>
  <si>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</si>
  <si>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</si>
  <si>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</si>
  <si>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</si>
  <si>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</si>
  <si>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</si>
  <si>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</si>
  <si>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</si>
  <si>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</si>
  <si>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</si>
  <si>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</si>
  <si>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</si>
  <si>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</si>
  <si>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</si>
  <si>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</si>
  <si>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</si>
  <si>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</si>
  <si>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</si>
  <si>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</si>
  <si>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</si>
  <si>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</si>
  <si>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</si>
  <si>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</si>
  <si>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</si>
  <si>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</si>
  <si>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</si>
  <si>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</si>
  <si>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</si>
  <si>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</si>
  <si>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</si>
  <si>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</si>
  <si>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</si>
  <si>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</si>
  <si>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</si>
  <si>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</si>
  <si>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</si>
  <si>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</si>
  <si>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</si>
  <si>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</si>
  <si>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</si>
  <si>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</si>
  <si>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</si>
  <si>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</si>
  <si>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</si>
  <si>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</si>
  <si>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</si>
  <si>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</si>
  <si>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</si>
  <si>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</si>
  <si>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</si>
  <si>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</si>
  <si>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</si>
  <si>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</si>
  <si>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</si>
  <si>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</si>
  <si>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</si>
  <si>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</si>
  <si>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</si>
  <si>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</si>
  <si>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</si>
  <si>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</si>
  <si>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</si>
  <si>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</si>
  <si>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</si>
  <si>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</si>
  <si>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</si>
  <si>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</si>
  <si>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</si>
  <si>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</si>
  <si>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</si>
  <si>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</si>
  <si>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</si>
  <si>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</si>
  <si>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</si>
  <si>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</si>
  <si>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</si>
  <si>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</si>
  <si>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</si>
  <si>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</si>
  <si>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</si>
  <si>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</si>
  <si>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</si>
  <si>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</si>
  <si>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</si>
  <si>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</si>
  <si>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</si>
  <si>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</si>
  <si>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</si>
  <si>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</si>
  <si>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</si>
  <si>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</si>
  <si>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</si>
  <si>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</si>
  <si>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</si>
  <si>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</si>
  <si>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</si>
  <si>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</si>
  <si>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</si>
  <si>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</si>
  <si>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</si>
  <si>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</si>
  <si>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</si>
  <si>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</si>
  <si>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</si>
  <si>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</si>
  <si>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</si>
  <si>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</si>
  <si>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</si>
  <si>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</si>
  <si>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</si>
  <si>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</si>
  <si>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</si>
  <si>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</si>
  <si>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</si>
  <si>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</si>
  <si>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</si>
  <si>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</si>
  <si>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</si>
  <si>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</si>
  <si>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</si>
  <si>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</si>
  <si>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</si>
  <si>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</si>
  <si>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</si>
  <si>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</si>
  <si>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</si>
  <si>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</si>
  <si>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</si>
  <si>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</si>
  <si>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</si>
  <si>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</si>
  <si>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</si>
  <si>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</si>
  <si>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</si>
  <si>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</si>
  <si>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</si>
  <si>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</si>
  <si>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</si>
  <si>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</si>
  <si>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</si>
  <si>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</si>
  <si>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</si>
  <si>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</si>
  <si>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</si>
  <si>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</si>
  <si>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</si>
  <si>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</si>
  <si>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</si>
  <si>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</si>
  <si>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</si>
  <si>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</si>
  <si>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</si>
  <si>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</si>
  <si>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</si>
  <si>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</si>
  <si>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</si>
  <si>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</si>
  <si>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</si>
  <si>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</si>
  <si>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</si>
  <si>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</si>
  <si>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</si>
  <si>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</si>
  <si>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</si>
  <si>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</si>
  <si>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</si>
  <si>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</si>
  <si>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</si>
  <si>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</si>
  <si>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</si>
  <si>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</si>
  <si>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</si>
  <si>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</si>
  <si>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</si>
  <si>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</si>
  <si>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</si>
  <si>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</si>
  <si>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</si>
  <si>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</si>
  <si>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</si>
  <si>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</si>
  <si>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</si>
  <si>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</si>
  <si>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</si>
  <si>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</si>
  <si>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</si>
  <si>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</si>
  <si>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</si>
  <si>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</si>
  <si>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</si>
  <si>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</si>
  <si>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</si>
  <si>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</si>
  <si>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</si>
  <si>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</si>
  <si>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</si>
  <si>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</si>
  <si>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</si>
  <si>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</si>
  <si>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</si>
  <si>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</si>
  <si>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</si>
  <si>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</si>
  <si>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</si>
  <si>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</si>
  <si>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</si>
  <si>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</si>
  <si>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</si>
  <si>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</si>
  <si>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</si>
  <si>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</si>
  <si>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</si>
  <si>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</si>
  <si>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</si>
  <si>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</si>
  <si>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</si>
  <si>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</si>
  <si>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</si>
  <si>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</si>
  <si>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</si>
  <si>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</si>
  <si>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</si>
  <si>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</si>
  <si>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</si>
  <si>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</si>
  <si>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</si>
  <si>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</si>
  <si>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</si>
  <si>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</si>
  <si>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</si>
  <si>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</si>
  <si>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</si>
  <si>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</si>
  <si>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</si>
  <si>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</si>
  <si>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</si>
  <si>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</si>
  <si>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</si>
  <si>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</si>
  <si>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</si>
  <si>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</si>
  <si>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</si>
  <si>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</si>
  <si>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</si>
  <si>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</si>
  <si>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</si>
  <si>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</si>
  <si>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</si>
  <si>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</si>
  <si>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</si>
  <si>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</si>
  <si>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</si>
  <si>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</si>
  <si>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</si>
  <si>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</si>
  <si>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</si>
  <si>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</si>
  <si>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</si>
  <si>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</si>
  <si>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</si>
  <si>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</si>
  <si>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</si>
  <si>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</si>
  <si>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</si>
  <si>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</si>
  <si>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</si>
  <si>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</si>
  <si>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</si>
  <si>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</si>
  <si>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</si>
  <si>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</si>
  <si>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</si>
  <si>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</si>
  <si>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</si>
  <si>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</si>
  <si>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</si>
  <si>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</si>
  <si>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</si>
  <si>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</si>
  <si>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</si>
  <si>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</si>
  <si>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</si>
  <si>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</si>
  <si>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</si>
  <si>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</si>
  <si>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</si>
  <si>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</si>
  <si>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</si>
  <si>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</si>
  <si>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</si>
  <si>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</si>
  <si>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</si>
  <si>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</si>
  <si>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</si>
  <si>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</si>
  <si>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</si>
  <si>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</si>
  <si>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</si>
  <si>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</si>
  <si>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</si>
  <si>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</si>
  <si>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</si>
  <si>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</si>
  <si>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</si>
  <si>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</si>
  <si>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</si>
  <si>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</si>
  <si>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</si>
  <si>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</si>
  <si>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</si>
  <si>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</si>
  <si>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</si>
  <si>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</si>
  <si>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</si>
  <si>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</si>
  <si>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</si>
  <si>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</si>
  <si>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</si>
  <si>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</si>
  <si>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</si>
  <si>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</si>
  <si>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</si>
  <si>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</si>
  <si>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</si>
  <si>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</si>
  <si>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</si>
  <si>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</si>
  <si>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</si>
  <si>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</si>
  <si>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</si>
  <si>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</si>
  <si>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</si>
  <si>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</si>
  <si>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</si>
  <si>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</si>
  <si>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</si>
  <si>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</si>
  <si>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</si>
  <si>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</si>
  <si>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</si>
  <si>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</si>
  <si>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</si>
  <si>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</si>
  <si>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</si>
  <si>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</si>
  <si>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</si>
  <si>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</si>
  <si>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</si>
  <si>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</si>
  <si>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</si>
  <si>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</si>
  <si>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</si>
  <si>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</si>
  <si>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</si>
  <si>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</si>
  <si>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</si>
  <si>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</si>
  <si>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</si>
  <si>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</si>
  <si>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</si>
  <si>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</si>
  <si>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</si>
  <si>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</si>
  <si>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</si>
  <si>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</si>
  <si>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</si>
  <si>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</si>
  <si>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</si>
  <si>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</si>
  <si>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</si>
  <si>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</si>
  <si>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</si>
  <si>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</si>
  <si>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</si>
  <si>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</si>
  <si>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</si>
  <si>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</si>
  <si>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</si>
  <si>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</si>
  <si>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</si>
  <si>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</si>
  <si>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</si>
  <si>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</si>
  <si>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</si>
  <si>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</si>
  <si>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</si>
  <si>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</si>
  <si>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</si>
  <si>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</si>
  <si>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</si>
  <si>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</si>
  <si>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</si>
  <si>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</si>
  <si>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</si>
  <si>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</si>
  <si>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</si>
  <si>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</si>
  <si>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</si>
  <si>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</si>
  <si>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</si>
  <si>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</si>
  <si>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</si>
  <si>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</si>
  <si>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</si>
  <si>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</si>
  <si>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</si>
  <si>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</si>
  <si>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</si>
  <si>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</si>
  <si>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</si>
  <si>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</si>
  <si>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</si>
  <si>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</si>
  <si>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</si>
  <si>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</si>
  <si>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</si>
  <si>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</si>
  <si>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</si>
  <si>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</si>
  <si>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</si>
  <si>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</si>
  <si>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</si>
  <si>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</si>
  <si>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</si>
  <si>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</si>
  <si>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</si>
  <si>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</si>
  <si>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</si>
  <si>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</si>
  <si>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</si>
  <si>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</si>
  <si>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</si>
  <si>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</si>
  <si>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</si>
  <si>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</si>
  <si>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</si>
  <si>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</si>
  <si>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</si>
  <si>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</si>
  <si>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</si>
  <si>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</si>
  <si>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</si>
  <si>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</si>
  <si>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</si>
  <si>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</si>
  <si>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</si>
  <si>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</si>
  <si>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</si>
  <si>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</si>
  <si>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</si>
  <si>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</si>
  <si>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</si>
  <si>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</si>
  <si>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</si>
  <si>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</si>
  <si>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</si>
  <si>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</si>
  <si>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</si>
  <si>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</si>
  <si>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</si>
  <si>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</si>
  <si>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</si>
  <si>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</si>
  <si>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</si>
  <si>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</si>
  <si>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</si>
  <si>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</si>
  <si>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</si>
  <si>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</si>
  <si>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</si>
  <si>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</si>
  <si>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</si>
  <si>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</si>
  <si>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</si>
  <si>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</si>
  <si>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</si>
  <si>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</si>
  <si>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</si>
  <si>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</si>
  <si>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</si>
  <si>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</si>
  <si>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</si>
  <si>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</si>
  <si>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</si>
  <si>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</si>
  <si>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</si>
  <si>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</si>
  <si>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</si>
  <si>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</si>
  <si>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</si>
  <si>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</si>
  <si>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</si>
  <si>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</si>
  <si>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</si>
  <si>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</si>
  <si>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</si>
  <si>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</si>
  <si>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</si>
  <si>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</si>
  <si>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</si>
  <si>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</si>
  <si>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</si>
  <si>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</si>
  <si>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</si>
  <si>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</si>
  <si>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</si>
  <si>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</si>
  <si>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</si>
  <si>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</si>
  <si>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</si>
  <si>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</si>
  <si>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</si>
  <si>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</si>
  <si>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</si>
  <si>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</si>
  <si>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</si>
  <si>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</si>
  <si>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</si>
  <si>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</si>
  <si>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</si>
  <si>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</si>
  <si>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</si>
  <si>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</si>
  <si>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</si>
  <si>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</si>
  <si>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</si>
  <si>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</si>
  <si>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</si>
  <si>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</si>
  <si>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</si>
  <si>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</si>
  <si>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</si>
  <si>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</si>
  <si>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</si>
  <si>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</si>
  <si>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</si>
  <si>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</si>
  <si>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</si>
  <si>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</si>
  <si>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</si>
  <si>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</si>
  <si>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</si>
  <si>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</si>
  <si>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</si>
  <si>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</si>
  <si>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</si>
  <si>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</si>
  <si>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</si>
  <si>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</si>
  <si>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</si>
  <si>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</si>
  <si>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</si>
  <si>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</si>
  <si>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</si>
  <si>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</si>
  <si>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</si>
  <si>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</si>
  <si>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</si>
  <si>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</si>
  <si>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</si>
  <si>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</si>
  <si>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</si>
  <si>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</si>
  <si>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</si>
  <si>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</si>
  <si>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</si>
  <si>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</si>
  <si>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</si>
  <si>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</si>
  <si>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</si>
  <si>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</si>
  <si>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</si>
  <si>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</si>
  <si>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</si>
  <si>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</si>
  <si>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</si>
  <si>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</si>
  <si>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</si>
  <si>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</si>
  <si>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</si>
  <si>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</si>
  <si>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</si>
  <si>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</si>
  <si>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</si>
  <si>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</si>
  <si>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</si>
  <si>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</si>
  <si>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</si>
  <si>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</si>
  <si>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</si>
  <si>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</si>
  <si>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</si>
  <si>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</si>
  <si>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</si>
  <si>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</si>
  <si>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</si>
  <si>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</si>
  <si>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</si>
  <si>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</si>
  <si>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</si>
  <si>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</si>
  <si>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</si>
  <si>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</si>
  <si>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</si>
  <si>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</si>
  <si>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</si>
  <si>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</si>
  <si>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</si>
  <si>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</si>
  <si>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</si>
  <si>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</si>
  <si>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</si>
  <si>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</si>
  <si>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</si>
  <si>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</si>
  <si>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</si>
  <si>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</si>
  <si>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</si>
  <si>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</si>
  <si>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</si>
  <si>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</si>
  <si>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</si>
  <si>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</si>
  <si>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</si>
  <si>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</si>
  <si>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</si>
  <si>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</si>
  <si>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</si>
  <si>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</si>
  <si>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</si>
  <si>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</si>
  <si>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</si>
  <si>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</si>
  <si>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</si>
  <si>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</si>
  <si>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</si>
  <si>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</si>
  <si>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</si>
  <si>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</si>
  <si>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</si>
  <si>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</si>
  <si>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</si>
  <si>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</si>
  <si>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</si>
  <si>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</si>
  <si>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</si>
  <si>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</si>
  <si>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</si>
  <si>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</si>
  <si>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</si>
  <si>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</si>
  <si>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</si>
  <si>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</si>
  <si>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</si>
  <si>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</si>
  <si>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</si>
  <si>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</si>
  <si>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</si>
  <si>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</si>
  <si>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</si>
  <si>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</si>
  <si>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</si>
  <si>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</si>
  <si>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</si>
  <si>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</si>
  <si>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</si>
  <si>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</si>
  <si>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</si>
  <si>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</si>
  <si>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</si>
  <si>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</si>
  <si>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</si>
  <si>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</si>
  <si>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</si>
  <si>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</si>
  <si>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</si>
  <si>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</si>
  <si>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</si>
  <si>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</si>
  <si>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</si>
  <si>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</si>
  <si>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</si>
  <si>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</si>
  <si>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</si>
  <si>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</si>
  <si>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</si>
  <si>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</si>
  <si>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</si>
  <si>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</si>
  <si>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</si>
  <si>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</si>
  <si>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</si>
  <si>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</si>
  <si>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</si>
  <si>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</si>
  <si>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</si>
  <si>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</si>
  <si>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</si>
  <si>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</si>
  <si>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</si>
  <si>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</si>
  <si>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</si>
  <si>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</si>
  <si>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</si>
  <si>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</si>
  <si>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</si>
  <si>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</si>
  <si>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</si>
  <si>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</si>
  <si>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</si>
  <si>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</si>
  <si>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</si>
  <si>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</si>
  <si>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</si>
  <si>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</si>
  <si>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</si>
  <si>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</si>
  <si>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</si>
  <si>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</si>
  <si>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</si>
  <si>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</si>
  <si>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</si>
  <si>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</si>
  <si>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</si>
  <si>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</si>
  <si>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</si>
  <si>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</si>
  <si>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</si>
  <si>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</si>
  <si>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</si>
  <si>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</si>
  <si>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</si>
  <si>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</si>
  <si>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</si>
  <si>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</si>
  <si>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</si>
  <si>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</si>
  <si>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</si>
  <si>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</si>
  <si>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</si>
  <si>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</si>
  <si>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</si>
  <si>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</si>
  <si>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</si>
  <si>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</si>
  <si>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</si>
  <si>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</si>
  <si>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</si>
  <si>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</si>
  <si>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</si>
  <si>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</si>
  <si>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</si>
  <si>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</si>
  <si>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</si>
  <si>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</si>
  <si>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</si>
  <si>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</si>
  <si>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</si>
  <si>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</si>
  <si>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</si>
  <si>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</si>
  <si>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</si>
  <si>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</si>
  <si>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</si>
  <si>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</si>
  <si>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</si>
  <si>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</si>
  <si>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</si>
  <si>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</si>
  <si>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</si>
  <si>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</si>
  <si>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</si>
  <si>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</si>
  <si>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</si>
  <si>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</si>
  <si>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</si>
  <si>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</si>
  <si>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</si>
  <si>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</si>
  <si>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</si>
  <si>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</si>
  <si>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</si>
  <si>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</si>
  <si>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</si>
  <si>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</si>
  <si>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</si>
  <si>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</si>
  <si>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</si>
  <si>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</si>
  <si>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</si>
  <si>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</si>
  <si>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</si>
  <si>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</si>
  <si>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</si>
  <si>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</si>
  <si>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</si>
  <si>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</si>
  <si>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</si>
  <si>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</si>
  <si>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</si>
  <si>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</si>
  <si>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</si>
  <si>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</si>
  <si>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</si>
  <si>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</si>
  <si>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</si>
  <si>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</si>
  <si>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</si>
  <si>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</si>
  <si>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</si>
  <si>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</si>
  <si>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</si>
  <si>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</si>
  <si>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</si>
  <si>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</si>
  <si>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</si>
  <si>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</si>
  <si>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</si>
  <si>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</si>
  <si>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</si>
  <si>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</si>
  <si>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</si>
  <si>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</si>
  <si>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</si>
  <si>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</si>
  <si>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</si>
  <si>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</si>
  <si>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</si>
  <si>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</si>
  <si>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</si>
  <si>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</si>
  <si>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</si>
  <si>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</si>
  <si>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</si>
  <si>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</si>
  <si>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</si>
  <si>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</si>
  <si>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</si>
  <si>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</si>
  <si>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</si>
  <si>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</si>
  <si>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</si>
  <si>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</si>
  <si>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</si>
  <si>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</si>
  <si>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</si>
  <si>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</si>
  <si>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</si>
  <si>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</si>
  <si>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</si>
  <si>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</si>
  <si>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</si>
  <si>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</si>
  <si>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</si>
  <si>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</si>
  <si>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</si>
  <si>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</si>
  <si>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</si>
  <si>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</si>
  <si>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</si>
  <si>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</si>
  <si>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</si>
  <si>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</si>
  <si>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</si>
  <si>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</si>
  <si>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</si>
  <si>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</si>
  <si>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</si>
  <si>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</si>
  <si>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</si>
  <si>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</si>
  <si>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</si>
  <si>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</si>
  <si>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</si>
  <si>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</si>
  <si>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</si>
  <si>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</si>
  <si>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</si>
  <si>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</si>
  <si>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</si>
  <si>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</si>
  <si>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</si>
  <si>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</si>
  <si>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</si>
  <si>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</si>
  <si>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</si>
  <si>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</si>
  <si>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</si>
  <si>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</si>
  <si>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</si>
  <si>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</si>
  <si>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</si>
  <si>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</si>
  <si>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</si>
  <si>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</si>
  <si>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</si>
  <si>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</si>
  <si>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</si>
  <si>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</si>
  <si>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</si>
  <si>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</si>
  <si>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</si>
  <si>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</si>
  <si>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</si>
  <si>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</si>
  <si>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</si>
  <si>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</si>
  <si>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</si>
  <si>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</si>
  <si>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</si>
  <si>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</si>
  <si>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</si>
  <si>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</si>
  <si>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</si>
  <si>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</si>
  <si>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</si>
  <si>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</si>
  <si>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</si>
  <si>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</si>
  <si>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</si>
  <si>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</si>
  <si>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</si>
  <si>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</si>
  <si>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</si>
  <si>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</si>
  <si>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</si>
  <si>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</si>
  <si>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</si>
  <si>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</si>
  <si>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</si>
  <si>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</si>
  <si>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</si>
  <si>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</si>
  <si>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</si>
  <si>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</si>
  <si>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</si>
  <si>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</si>
  <si>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</si>
  <si>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</si>
  <si>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</si>
  <si>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</si>
  <si>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</si>
  <si>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</si>
  <si>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</si>
  <si>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</si>
  <si>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</si>
  <si>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</si>
  <si>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</si>
  <si>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</si>
  <si>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</si>
  <si>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</si>
  <si>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</si>
  <si>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</si>
  <si>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</si>
  <si>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</si>
  <si>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</si>
  <si>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</si>
  <si>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</si>
  <si>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</si>
  <si>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</si>
  <si>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</si>
  <si>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</si>
  <si>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</si>
  <si>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</si>
  <si>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</si>
  <si>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</si>
  <si>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</si>
  <si>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</si>
  <si>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</si>
  <si>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</si>
  <si>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</si>
  <si>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</si>
  <si>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</si>
  <si>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</si>
  <si>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</si>
  <si>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</si>
  <si>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</si>
  <si>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</si>
  <si>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</si>
  <si>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</si>
  <si>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</si>
  <si>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</si>
  <si>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</si>
  <si>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</si>
  <si>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</si>
  <si>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</si>
  <si>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</si>
  <si>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</si>
  <si>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</si>
  <si>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</si>
  <si>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</si>
  <si>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</si>
  <si>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</si>
  <si>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</si>
  <si>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</si>
  <si>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</si>
  <si>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</si>
  <si>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</si>
  <si>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</si>
  <si>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</si>
  <si>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</si>
  <si>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</si>
  <si>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</si>
  <si>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</si>
  <si>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</si>
  <si>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</si>
  <si>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</si>
  <si>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</si>
  <si>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</si>
  <si>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</si>
  <si>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</si>
  <si>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</si>
  <si>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</si>
  <si>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</si>
  <si>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</si>
  <si>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</si>
  <si>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</si>
  <si>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</si>
  <si>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</si>
  <si>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</si>
  <si>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</si>
  <si>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</si>
  <si>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</si>
  <si>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</si>
  <si>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</si>
  <si>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</si>
  <si>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</si>
  <si>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</si>
  <si>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</si>
  <si>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</si>
  <si>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</si>
  <si>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</si>
  <si>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</si>
  <si>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</si>
  <si>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</si>
  <si>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</si>
  <si>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</si>
  <si>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</si>
  <si>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</si>
  <si>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</si>
  <si>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</si>
  <si>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</si>
  <si>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</si>
  <si>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</si>
  <si>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</si>
  <si>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</si>
  <si>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</si>
  <si>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</si>
  <si>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</si>
  <si>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</si>
  <si>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</si>
  <si>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</si>
  <si>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</si>
  <si>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</si>
  <si>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</si>
  <si>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</si>
  <si>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</si>
  <si>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</si>
  <si>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</si>
  <si>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</si>
  <si>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</si>
  <si>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</si>
  <si>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</si>
  <si>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</si>
  <si>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</si>
  <si>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</si>
  <si>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</si>
  <si>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</si>
  <si>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</si>
  <si>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</si>
  <si>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</si>
  <si>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</si>
  <si>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</si>
  <si>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</si>
  <si>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</si>
  <si>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</si>
  <si>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</si>
  <si>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</si>
  <si>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</si>
  <si>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</si>
  <si>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</si>
  <si>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</si>
  <si>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</si>
  <si>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</si>
  <si>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</si>
  <si>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</si>
  <si>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</si>
  <si>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</si>
  <si>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</si>
  <si>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</si>
  <si>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</si>
  <si>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</si>
  <si>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</si>
  <si>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</si>
  <si>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</si>
  <si>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</si>
  <si>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</si>
  <si>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</si>
  <si>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</si>
  <si>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</si>
  <si>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</si>
  <si>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</si>
  <si>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</si>
  <si>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</si>
  <si>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</si>
  <si>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</si>
  <si>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</si>
  <si>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</si>
  <si>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</si>
  <si>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</si>
  <si>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</si>
  <si>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</si>
  <si>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</si>
  <si>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</si>
  <si>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</si>
  <si>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</si>
  <si>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</si>
  <si>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</si>
  <si>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</si>
  <si>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</si>
  <si>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</si>
  <si>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</si>
  <si>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</si>
  <si>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</si>
  <si>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</si>
  <si>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</si>
  <si>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</si>
  <si>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</si>
  <si>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</si>
  <si>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</si>
  <si>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</si>
  <si>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</si>
  <si>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</si>
  <si>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</si>
  <si>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</si>
  <si>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</si>
  <si>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</si>
  <si>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</si>
  <si>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</si>
  <si>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</si>
  <si>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</si>
  <si>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</si>
  <si>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</si>
  <si>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</si>
  <si>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</si>
  <si>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</si>
  <si>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</si>
  <si>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</si>
  <si>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</si>
  <si>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</si>
  <si>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</si>
  <si>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</si>
  <si>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</si>
  <si>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</si>
  <si>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</si>
  <si>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</si>
  <si>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</si>
  <si>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</si>
  <si>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</si>
  <si>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</si>
  <si>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</si>
  <si>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</si>
  <si>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</si>
  <si>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</si>
  <si>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</si>
  <si>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</si>
  <si>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</si>
  <si>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</si>
  <si>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</si>
  <si>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</si>
  <si>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</si>
  <si>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</si>
  <si>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</si>
  <si>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</si>
  <si>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</si>
  <si>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</si>
  <si>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</si>
  <si>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</si>
  <si>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</si>
  <si>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</si>
  <si>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</si>
  <si>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</si>
  <si>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</si>
  <si>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</si>
  <si>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</si>
  <si>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</si>
  <si>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</si>
  <si>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</si>
  <si>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</si>
  <si>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</si>
  <si>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</si>
  <si>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</si>
  <si>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</si>
  <si>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</si>
  <si>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</si>
  <si>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</si>
  <si>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</si>
  <si>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</si>
  <si>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</si>
  <si>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</si>
  <si>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</si>
  <si>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</si>
  <si>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</si>
  <si>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</si>
  <si>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</si>
  <si>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</si>
  <si>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</si>
  <si>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</si>
  <si>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</si>
  <si>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</si>
  <si>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</si>
  <si>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</si>
  <si>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</si>
  <si>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</si>
  <si>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</si>
  <si>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</si>
  <si>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</si>
  <si>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</si>
  <si>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</si>
  <si>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</si>
  <si>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</si>
  <si>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</si>
  <si>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</si>
  <si>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</si>
  <si>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</si>
  <si>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</si>
  <si>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</si>
  <si>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</si>
  <si>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</si>
  <si>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</si>
  <si>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</si>
  <si>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</si>
  <si>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</si>
  <si>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</si>
  <si>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</si>
  <si>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</si>
  <si>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</si>
  <si>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</si>
  <si>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</si>
  <si>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</si>
  <si>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</si>
  <si>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</si>
  <si>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</si>
  <si>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</si>
  <si>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</si>
  <si>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</si>
  <si>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</si>
  <si>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</si>
  <si>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</si>
  <si>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</si>
  <si>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</si>
  <si>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</si>
  <si>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</si>
  <si>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</si>
  <si>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</si>
  <si>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</si>
  <si>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</si>
  <si>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</si>
  <si>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</si>
  <si>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</si>
  <si>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</si>
  <si>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</si>
  <si>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</si>
  <si>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</si>
  <si>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</si>
  <si>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</si>
  <si>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</si>
  <si>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</si>
  <si>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</si>
  <si>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</si>
  <si>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</si>
  <si>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</si>
  <si>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</si>
  <si>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</si>
  <si>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</si>
  <si>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</si>
  <si>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</si>
  <si>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</si>
  <si>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</si>
  <si>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</si>
  <si>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</si>
  <si>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</si>
  <si>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</si>
  <si>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</si>
  <si>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</si>
  <si>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</si>
  <si>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</si>
  <si>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</si>
  <si>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</si>
  <si>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</si>
  <si>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</si>
  <si>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</si>
  <si>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</si>
  <si>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</si>
  <si>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</si>
  <si>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</si>
  <si>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</si>
  <si>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</si>
  <si>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</si>
  <si>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</si>
  <si>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</si>
  <si>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</si>
  <si>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</si>
  <si>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</si>
  <si>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</si>
  <si>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</si>
  <si>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</si>
  <si>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</si>
  <si>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</si>
  <si>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</si>
  <si>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</si>
  <si>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</si>
  <si>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</si>
  <si>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</si>
  <si>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</si>
  <si>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</si>
  <si>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</si>
  <si>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</si>
  <si>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</si>
  <si>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</si>
  <si>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</si>
  <si>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</si>
  <si>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</si>
  <si>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</si>
  <si>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</si>
  <si>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</si>
  <si>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</si>
  <si>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</si>
  <si>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</si>
  <si>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</si>
  <si>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</si>
  <si>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</si>
  <si>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</si>
  <si>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</si>
  <si>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</si>
  <si>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</si>
  <si>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</si>
  <si>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</si>
  <si>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</si>
  <si>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</si>
  <si>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</si>
  <si>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</si>
  <si>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</si>
  <si>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</si>
  <si>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</si>
  <si>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</si>
  <si>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</si>
  <si>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</si>
  <si>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</si>
  <si>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</si>
  <si>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</si>
  <si>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</si>
  <si>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</si>
  <si>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</si>
  <si>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</si>
  <si>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</si>
  <si>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</si>
  <si>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</si>
  <si>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</si>
  <si>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</si>
  <si>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</si>
  <si>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</si>
  <si>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</si>
  <si>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</si>
  <si>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</si>
  <si>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</si>
  <si>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</si>
  <si>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</si>
  <si>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</si>
  <si>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</si>
  <si>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</si>
  <si>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</si>
  <si>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</si>
  <si>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</si>
  <si>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</si>
  <si>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</si>
  <si>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</si>
  <si>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</si>
  <si>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</si>
  <si>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</si>
  <si>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</si>
  <si>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</si>
  <si>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</si>
  <si>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</si>
  <si>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</si>
  <si>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</si>
  <si>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</si>
  <si>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</si>
  <si>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</si>
  <si>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</si>
  <si>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</si>
  <si>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</si>
  <si>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</si>
  <si>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</si>
  <si>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</si>
  <si>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</si>
  <si>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</si>
  <si>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</si>
  <si>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</si>
  <si>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</si>
  <si>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</si>
  <si>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</si>
  <si>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</si>
  <si>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</si>
  <si>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</si>
  <si>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</si>
  <si>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</si>
  <si>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</si>
  <si>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</si>
  <si>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</si>
  <si>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</si>
  <si>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</si>
  <si>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</si>
  <si>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</si>
  <si>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</si>
  <si>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</si>
  <si>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</si>
  <si>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</si>
  <si>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</si>
  <si>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</si>
  <si>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</si>
  <si>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</si>
  <si>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</si>
  <si>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</si>
  <si>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</si>
  <si>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</si>
  <si>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</si>
  <si>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</si>
  <si>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</si>
  <si>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</si>
  <si>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</si>
  <si>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</si>
  <si>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</si>
  <si>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</si>
  <si>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</si>
  <si>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</si>
  <si>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</si>
  <si>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</si>
  <si>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</si>
  <si>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</si>
  <si>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</si>
  <si>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</si>
  <si>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</si>
  <si>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</si>
  <si>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</si>
  <si>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</si>
  <si>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</si>
  <si>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</si>
  <si>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</si>
  <si>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</si>
  <si>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</si>
  <si>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</si>
  <si>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</si>
  <si>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</si>
  <si>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</si>
  <si>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</si>
  <si>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</si>
  <si>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</si>
  <si>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</si>
  <si>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</si>
  <si>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</si>
  <si>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</si>
  <si>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</si>
  <si>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</si>
  <si>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</si>
  <si>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</si>
  <si>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</si>
  <si>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</si>
  <si>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</si>
  <si>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</si>
  <si>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</si>
  <si>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</si>
  <si>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</si>
  <si>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</si>
  <si>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</si>
  <si>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</si>
  <si>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</si>
  <si>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</si>
  <si>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</si>
  <si>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</si>
  <si>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</si>
  <si>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</si>
  <si>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</si>
  <si>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</si>
  <si>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</si>
  <si>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</si>
  <si>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</si>
  <si>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</si>
  <si>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</si>
  <si>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</si>
  <si>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</si>
  <si>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</si>
  <si>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</si>
  <si>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</si>
  <si>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</si>
  <si>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</si>
  <si>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</si>
  <si>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</si>
  <si>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</si>
  <si>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</si>
  <si>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</si>
  <si>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</si>
  <si>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</si>
  <si>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</si>
  <si>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</si>
  <si>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</si>
  <si>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</si>
  <si>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</si>
  <si>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</si>
  <si>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</si>
  <si>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</si>
  <si>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</si>
  <si>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</si>
  <si>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</si>
  <si>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</si>
  <si>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</si>
  <si>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</si>
  <si>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</si>
  <si>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</si>
  <si>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</si>
  <si>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</si>
  <si>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</si>
  <si>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</si>
  <si>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</si>
  <si>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</si>
  <si>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</si>
  <si>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</si>
  <si>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</si>
  <si>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</si>
  <si>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</si>
  <si>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</si>
  <si>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</si>
  <si>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</si>
  <si>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</si>
  <si>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</si>
  <si>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</si>
  <si>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</si>
  <si>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</si>
  <si>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</si>
  <si>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</si>
  <si>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</si>
  <si>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</si>
  <si>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</si>
  <si>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</si>
  <si>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</si>
  <si>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</si>
  <si>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</si>
  <si>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</si>
  <si>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</si>
  <si>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</si>
  <si>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</si>
  <si>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</si>
  <si>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</si>
  <si>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</si>
  <si>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</si>
  <si>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</si>
  <si>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</si>
  <si>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</si>
  <si>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</si>
  <si>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</si>
  <si>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</si>
  <si>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</si>
  <si>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</si>
  <si>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</si>
  <si>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</si>
  <si>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</si>
  <si>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</si>
  <si>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</si>
  <si>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</si>
  <si>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</si>
  <si>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</si>
  <si>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</si>
  <si>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</si>
  <si>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</si>
  <si>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</si>
  <si>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</si>
  <si>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</si>
  <si>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</si>
  <si>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</si>
  <si>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</si>
  <si>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</si>
  <si>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</si>
  <si>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</si>
  <si>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</si>
  <si>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</si>
  <si>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</si>
  <si>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</si>
  <si>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</si>
  <si>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</si>
  <si>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</si>
  <si>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</si>
  <si>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</si>
  <si>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</si>
  <si>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</si>
  <si>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</si>
  <si>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</si>
  <si>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</si>
  <si>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</si>
  <si>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</si>
  <si>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</si>
  <si>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</si>
  <si>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</si>
  <si>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</si>
  <si>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</si>
  <si>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</si>
  <si>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</si>
  <si>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</si>
  <si>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</si>
  <si>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</si>
  <si>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</si>
  <si>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</si>
  <si>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</si>
  <si>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</si>
  <si>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</si>
  <si>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</si>
  <si>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</si>
  <si>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</si>
  <si>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</si>
  <si>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</si>
  <si>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</si>
  <si>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</si>
  <si>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</si>
  <si>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</si>
  <si>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</si>
  <si>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</si>
  <si>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</si>
  <si>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</si>
  <si>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</si>
  <si>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</si>
  <si>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</si>
  <si>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</si>
  <si>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</si>
  <si>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</si>
  <si>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</si>
  <si>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</si>
  <si>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</si>
  <si>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</si>
  <si>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</si>
  <si>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</si>
  <si>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</si>
  <si>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</si>
  <si>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</si>
  <si>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</si>
  <si>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</si>
  <si>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</si>
  <si>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</si>
  <si>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</si>
  <si>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</si>
  <si>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</si>
  <si>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</si>
  <si>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</si>
  <si>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</si>
  <si>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</si>
  <si>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</si>
  <si>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</si>
  <si>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</si>
  <si>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</si>
  <si>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</si>
  <si>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</si>
  <si>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</si>
  <si>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</si>
  <si>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</si>
  <si>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</si>
  <si>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</si>
  <si>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</si>
  <si>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</si>
  <si>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</si>
  <si>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</si>
  <si>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</si>
  <si>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</si>
  <si>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</si>
  <si>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</si>
  <si>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</si>
  <si>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</si>
  <si>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</si>
  <si>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</si>
  <si>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</si>
  <si>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</si>
  <si>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</si>
  <si>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</si>
  <si>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</si>
  <si>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</si>
  <si>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</si>
  <si>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</si>
  <si>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</si>
  <si>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</si>
  <si>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</si>
  <si>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</si>
  <si>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</si>
  <si>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</si>
  <si>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</si>
  <si>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</si>
  <si>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</si>
  <si>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</si>
  <si>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</si>
  <si>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</si>
  <si>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</si>
  <si>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</si>
  <si>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</si>
  <si>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</si>
  <si>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</si>
  <si>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</si>
  <si>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</si>
  <si>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</si>
  <si>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</si>
  <si>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</si>
  <si>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</si>
  <si>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</si>
  <si>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</si>
  <si>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</si>
  <si>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</si>
  <si>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</si>
  <si>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</si>
  <si>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</si>
  <si>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</si>
  <si>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</si>
  <si>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</si>
  <si>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</si>
  <si>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</si>
  <si>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</si>
  <si>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</si>
  <si>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</si>
  <si>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</si>
  <si>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</si>
  <si>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</si>
  <si>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</si>
  <si>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</si>
  <si>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</si>
  <si>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</si>
  <si>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</si>
  <si>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</si>
  <si>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</si>
  <si>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</si>
  <si>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</si>
  <si>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</si>
  <si>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</si>
  <si>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</si>
  <si>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</si>
  <si>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</si>
  <si>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</si>
  <si>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</si>
  <si>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</si>
  <si>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</si>
  <si>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</si>
  <si>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</si>
  <si>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</si>
  <si>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</si>
  <si>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</si>
  <si>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</si>
  <si>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</si>
  <si>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</si>
  <si>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</si>
  <si>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</si>
  <si>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</si>
  <si>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</si>
  <si>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</si>
  <si>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</si>
  <si>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</si>
  <si>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</si>
  <si>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</si>
  <si>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</si>
  <si>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</si>
  <si>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</si>
  <si>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</si>
  <si>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</si>
  <si>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</si>
  <si>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</si>
  <si>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</si>
  <si>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</si>
  <si>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</si>
  <si>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</si>
  <si>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</si>
  <si>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</si>
  <si>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</si>
  <si>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</si>
  <si>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</si>
  <si>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</si>
  <si>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</si>
  <si>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</si>
  <si>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</si>
  <si>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</si>
  <si>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</si>
  <si>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</si>
  <si>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</si>
  <si>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</si>
  <si>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</si>
  <si>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</si>
  <si>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</si>
  <si>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</si>
  <si>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</si>
  <si>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</si>
  <si>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</si>
  <si>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</si>
  <si>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</si>
  <si>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</si>
  <si>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</si>
  <si>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</si>
  <si>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</si>
  <si>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</si>
  <si>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</si>
  <si>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</si>
  <si>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</si>
  <si>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</si>
  <si>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</si>
  <si>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</si>
  <si>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</si>
  <si>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</si>
  <si>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</si>
  <si>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</si>
  <si>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</si>
  <si>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</si>
  <si>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</si>
  <si>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</si>
  <si>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</si>
  <si>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</si>
  <si>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</si>
  <si>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</si>
  <si>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</si>
  <si>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</si>
  <si>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</si>
  <si>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</si>
  <si>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</si>
  <si>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</si>
  <si>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</si>
  <si>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</si>
  <si>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</si>
  <si>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</si>
  <si>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</si>
  <si>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</si>
  <si>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</si>
  <si>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</si>
  <si>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</si>
  <si>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</si>
  <si>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</si>
  <si>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</si>
  <si>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</si>
  <si>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</si>
  <si>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</si>
  <si>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</si>
  <si>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</si>
  <si>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</si>
  <si>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</si>
  <si>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</si>
  <si>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</si>
  <si>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</si>
  <si>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</si>
  <si>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</si>
  <si>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</si>
  <si>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</si>
  <si>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</si>
  <si>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</si>
  <si>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</si>
  <si>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</si>
  <si>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</si>
  <si>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</si>
  <si>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</si>
  <si>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</si>
  <si>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</si>
  <si>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</si>
  <si>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</si>
  <si>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</si>
  <si>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</si>
  <si>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</si>
  <si>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</si>
  <si>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</si>
  <si>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</si>
  <si>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</si>
  <si>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</si>
  <si>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</si>
  <si>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</si>
  <si>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</si>
  <si>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</si>
  <si>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</si>
  <si>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</si>
  <si>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</si>
  <si>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</si>
  <si>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</si>
  <si>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</si>
  <si>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</si>
  <si>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</si>
  <si>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</si>
  <si>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</si>
  <si>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</si>
  <si>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</si>
  <si>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</si>
  <si>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</si>
  <si>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</si>
  <si>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</si>
  <si>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</si>
  <si>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</si>
  <si>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</si>
  <si>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</si>
  <si>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</si>
  <si>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</si>
  <si>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</si>
  <si>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</si>
  <si>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</si>
  <si>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</si>
  <si>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</si>
  <si>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</si>
  <si>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</si>
  <si>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</si>
  <si>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</si>
  <si>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</si>
  <si>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</si>
  <si>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</si>
  <si>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</si>
  <si>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</si>
  <si>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</si>
  <si>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</si>
  <si>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</si>
  <si>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</si>
  <si>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</si>
  <si>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</si>
  <si>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</si>
  <si>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</si>
  <si>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</si>
  <si>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</si>
  <si>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</si>
  <si>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</si>
  <si>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</si>
  <si>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</si>
  <si>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</si>
  <si>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</si>
  <si>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</si>
  <si>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</si>
  <si>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</si>
  <si>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</si>
  <si>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</si>
  <si>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</si>
  <si>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</si>
  <si>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</si>
  <si>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</si>
  <si>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</si>
  <si>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</si>
  <si>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</si>
  <si>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</si>
  <si>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</si>
  <si>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</si>
  <si>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</si>
  <si>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</si>
  <si>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</si>
  <si>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</si>
  <si>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</si>
  <si>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</si>
  <si>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</si>
  <si>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</si>
  <si>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</si>
  <si>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</si>
  <si>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</si>
  <si>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</si>
  <si>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</si>
  <si>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</si>
  <si>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</si>
  <si>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</si>
  <si>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</si>
  <si>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</si>
  <si>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</si>
  <si>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</si>
  <si>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</si>
  <si>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</si>
  <si>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</si>
  <si>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</si>
  <si>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</si>
  <si>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</si>
  <si>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</si>
  <si>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</si>
  <si>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</si>
  <si>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</si>
  <si>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</si>
  <si>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</si>
  <si>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</si>
  <si>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</si>
  <si>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</si>
  <si>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</si>
  <si>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</si>
  <si>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</si>
  <si>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</si>
  <si>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</si>
  <si>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</si>
  <si>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</si>
  <si>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</si>
  <si>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</si>
  <si>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</si>
  <si>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</si>
  <si>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</si>
  <si>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</si>
  <si>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</si>
  <si>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</si>
  <si>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</si>
  <si>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</si>
  <si>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</si>
  <si>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</si>
  <si>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</si>
  <si>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</si>
  <si>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</si>
  <si>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</si>
  <si>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</si>
  <si>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</si>
  <si>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</si>
  <si>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</si>
  <si>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</si>
  <si>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</si>
  <si>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</si>
  <si>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</si>
  <si>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</si>
  <si>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</si>
  <si>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</si>
  <si>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</si>
  <si>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</si>
  <si>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</si>
  <si>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</si>
  <si>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</si>
  <si>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</si>
  <si>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</si>
  <si>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</si>
  <si>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</si>
  <si>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</si>
  <si>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</si>
  <si>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</si>
  <si>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</si>
  <si>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</si>
  <si>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</si>
  <si>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</si>
  <si>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</si>
  <si>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</si>
  <si>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</si>
  <si>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</si>
  <si>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</si>
  <si>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</si>
  <si>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</si>
  <si>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</si>
  <si>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</si>
  <si>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</si>
  <si>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</si>
  <si>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</si>
  <si>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</si>
  <si>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</si>
  <si>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</si>
  <si>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</si>
  <si>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</si>
  <si>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</si>
  <si>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</si>
  <si>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</si>
  <si>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</si>
  <si>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</si>
  <si>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</si>
  <si>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</si>
  <si>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</si>
  <si>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</si>
  <si>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</si>
  <si>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</si>
  <si>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</si>
  <si>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</si>
  <si>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</si>
  <si>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</si>
  <si>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</si>
  <si>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</si>
  <si>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</si>
  <si>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</si>
  <si>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</si>
  <si>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</si>
  <si>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</si>
  <si>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</si>
  <si>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</si>
  <si>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</si>
  <si>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</si>
  <si>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</si>
  <si>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</si>
  <si>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</si>
  <si>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</si>
  <si>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</si>
  <si>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</si>
  <si>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</si>
  <si>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</si>
  <si>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</si>
  <si>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</si>
  <si>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</si>
  <si>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</si>
  <si>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</si>
  <si>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</si>
  <si>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</si>
  <si>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</si>
  <si>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</si>
  <si>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</si>
  <si>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</si>
  <si>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</si>
  <si>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</si>
  <si>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</si>
  <si>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</si>
  <si>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</si>
  <si>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</si>
  <si>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</si>
  <si>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</si>
  <si>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</si>
  <si>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</si>
  <si>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</si>
  <si>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</si>
  <si>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</si>
  <si>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</si>
  <si>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</si>
  <si>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</si>
  <si>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</si>
  <si>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</si>
  <si>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</si>
  <si>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</si>
  <si>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</si>
  <si>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</si>
  <si>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</si>
  <si>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</si>
  <si>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</si>
  <si>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</si>
  <si>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</si>
  <si>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</si>
  <si>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</si>
  <si>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</si>
  <si>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</si>
  <si>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</si>
  <si>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</si>
  <si>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</si>
  <si>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</si>
  <si>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</si>
  <si>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</si>
  <si>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</si>
  <si>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</si>
  <si>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</si>
  <si>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</si>
  <si>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</si>
  <si>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</si>
  <si>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</si>
  <si>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</si>
  <si>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</si>
  <si>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</si>
  <si>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</si>
  <si>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</si>
  <si>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</si>
  <si>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</si>
  <si>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</si>
  <si>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</si>
  <si>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</si>
  <si>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</si>
  <si>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</si>
  <si>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</si>
  <si>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</si>
  <si>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</si>
  <si>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</si>
  <si>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</si>
  <si>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</si>
  <si>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</si>
  <si>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</si>
  <si>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</si>
  <si>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</si>
  <si>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</si>
  <si>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</si>
  <si>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</si>
  <si>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</si>
  <si>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</si>
  <si>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</si>
  <si>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</si>
  <si>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</si>
  <si>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</si>
  <si>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</si>
  <si>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</si>
  <si>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</si>
  <si>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</si>
  <si>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</si>
  <si>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</si>
  <si>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</si>
  <si>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</si>
  <si>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</si>
  <si>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</si>
  <si>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</si>
  <si>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</si>
  <si>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</si>
  <si>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</si>
  <si>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</si>
  <si>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</si>
  <si>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</si>
  <si>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</si>
  <si>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</si>
  <si>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</si>
  <si>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</si>
  <si>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</si>
  <si>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</si>
  <si>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</si>
  <si>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</si>
  <si>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</si>
  <si>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</si>
  <si>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</si>
  <si>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</si>
  <si>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</si>
  <si>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</si>
  <si>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</si>
  <si>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</si>
  <si>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</si>
  <si>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</si>
  <si>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</si>
  <si>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</si>
  <si>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</si>
  <si>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</si>
  <si>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</si>
  <si>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</si>
  <si>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</si>
  <si>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</si>
  <si>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</si>
  <si>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</si>
  <si>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</si>
  <si>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</si>
  <si>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</si>
  <si>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</si>
  <si>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</si>
  <si>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</si>
  <si>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</si>
  <si>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</si>
  <si>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</si>
  <si>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</si>
  <si>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</si>
  <si>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</si>
  <si>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</si>
  <si>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</si>
  <si>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</si>
  <si>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</si>
  <si>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</si>
  <si>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</si>
  <si>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</si>
  <si>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</si>
  <si>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</si>
  <si>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</si>
  <si>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</si>
  <si>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</si>
  <si>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</si>
  <si>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</si>
  <si>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</si>
  <si>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</si>
  <si>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</si>
  <si>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</si>
  <si>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</si>
  <si>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</si>
  <si>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</si>
  <si>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</si>
  <si>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</si>
  <si>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</si>
  <si>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</si>
  <si>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</si>
  <si>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</si>
  <si>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</si>
  <si>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</si>
  <si>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</si>
  <si>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</si>
  <si>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</si>
  <si>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</si>
  <si>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</si>
  <si>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</si>
  <si>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</si>
  <si>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</si>
  <si>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</si>
  <si>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</si>
  <si>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</si>
  <si>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</si>
  <si>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</si>
  <si>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</si>
  <si>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</si>
  <si>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</si>
  <si>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</si>
  <si>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</si>
  <si>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</si>
  <si>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</si>
  <si>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</si>
  <si>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</si>
  <si>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</si>
  <si>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</si>
  <si>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</si>
  <si>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</si>
  <si>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</si>
  <si>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</si>
  <si>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</si>
  <si>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</si>
  <si>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</si>
  <si>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</si>
  <si>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</si>
  <si>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</si>
  <si>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</si>
  <si>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</si>
  <si>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</si>
  <si>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</si>
  <si>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</si>
  <si>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</si>
  <si>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</si>
  <si>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</si>
  <si>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</si>
  <si>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</si>
  <si>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</si>
  <si>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</si>
  <si>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</si>
  <si>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</si>
  <si>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</si>
  <si>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</si>
  <si>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</si>
  <si>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</si>
  <si>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</si>
  <si>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</si>
  <si>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</si>
  <si>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</si>
  <si>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</si>
  <si>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</si>
  <si>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</si>
  <si>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</si>
  <si>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</si>
  <si>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</si>
  <si>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</si>
  <si>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</si>
  <si>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</si>
  <si>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</si>
  <si>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</si>
  <si>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</si>
  <si>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</si>
  <si>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</si>
  <si>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</si>
  <si>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</si>
  <si>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</si>
  <si>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</si>
  <si>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</si>
  <si>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</si>
  <si>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</si>
  <si>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</si>
  <si>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</si>
  <si>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</si>
  <si>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</si>
  <si>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</si>
  <si>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</si>
  <si>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</si>
  <si>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</si>
  <si>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</si>
  <si>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</si>
  <si>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</si>
  <si>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</si>
  <si>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</si>
  <si>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</si>
  <si>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</si>
  <si>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</si>
  <si>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</si>
  <si>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</si>
  <si>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</si>
  <si>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</si>
  <si>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</si>
  <si>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</si>
  <si>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</si>
  <si>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</si>
  <si>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</si>
  <si>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</si>
  <si>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</si>
  <si>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</si>
  <si>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</si>
  <si>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</si>
  <si>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</si>
  <si>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</si>
  <si>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</si>
  <si>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</si>
  <si>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</si>
  <si>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</si>
  <si>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</si>
  <si>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</si>
  <si>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</si>
  <si>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</si>
  <si>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</si>
  <si>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</si>
  <si>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</si>
  <si>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</si>
  <si>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</si>
  <si>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</si>
  <si>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</si>
  <si>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</si>
  <si>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</si>
  <si>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</si>
  <si>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</si>
  <si>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</si>
  <si>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</si>
  <si>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</si>
  <si>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</si>
  <si>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</si>
  <si>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</si>
  <si>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</si>
  <si>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</si>
  <si>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</si>
  <si>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</si>
  <si>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</si>
  <si>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</si>
  <si>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</si>
  <si>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</si>
  <si>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</si>
  <si>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</si>
  <si>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</si>
  <si>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</si>
  <si>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</si>
  <si>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</si>
  <si>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</si>
  <si>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</si>
  <si>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</si>
  <si>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</si>
  <si>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</si>
  <si>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</si>
  <si>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</si>
  <si>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</si>
  <si>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</si>
  <si>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</si>
  <si>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</si>
  <si>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</si>
  <si>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</si>
  <si>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</si>
  <si>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</si>
  <si>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</si>
  <si>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</si>
  <si>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</si>
  <si>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</si>
  <si>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</si>
  <si>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</si>
  <si>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</si>
  <si>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</si>
  <si>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</si>
  <si>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</si>
  <si>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</si>
  <si>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</si>
  <si>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</si>
  <si>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</si>
  <si>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</si>
  <si>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</si>
  <si>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</si>
  <si>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</si>
  <si>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</si>
  <si>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</si>
  <si>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</si>
  <si>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</si>
  <si>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</si>
  <si>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</si>
  <si>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</si>
  <si>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</si>
  <si>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</si>
  <si>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</si>
  <si>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</si>
  <si>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</si>
  <si>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</si>
  <si>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</si>
  <si>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</si>
  <si>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</si>
  <si>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</si>
  <si>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</si>
  <si>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</si>
  <si>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</si>
  <si>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</si>
  <si>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</si>
  <si>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</si>
  <si>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</si>
  <si>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</si>
  <si>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</si>
  <si>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</si>
  <si>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</si>
  <si>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</si>
  <si>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</si>
  <si>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</si>
  <si>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</si>
  <si>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</si>
  <si>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</si>
  <si>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</si>
  <si>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</si>
  <si>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</si>
  <si>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</si>
  <si>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</si>
  <si>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</si>
  <si>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</si>
  <si>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</si>
  <si>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</si>
  <si>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</si>
  <si>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</si>
  <si>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</si>
  <si>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</si>
  <si>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</si>
  <si>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</si>
  <si>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</si>
  <si>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</si>
  <si>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</si>
  <si>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</si>
  <si>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</si>
  <si>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</si>
  <si>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</si>
  <si>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</si>
  <si>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</si>
  <si>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</si>
  <si>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</si>
  <si>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</si>
  <si>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</si>
  <si>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</si>
  <si>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</si>
  <si>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</si>
  <si>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</si>
  <si>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</si>
  <si>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</si>
  <si>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</si>
  <si>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</si>
  <si>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</si>
  <si>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</si>
  <si>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</si>
  <si>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</si>
  <si>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</si>
  <si>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</si>
  <si>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</si>
  <si>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</si>
  <si>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</si>
  <si>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</si>
  <si>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</si>
  <si>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</si>
  <si>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</si>
  <si>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</si>
  <si>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</si>
  <si>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</si>
  <si>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</si>
  <si>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</si>
  <si>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</si>
  <si>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</si>
  <si>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</si>
  <si>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</si>
  <si>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</si>
  <si>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</si>
  <si>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</si>
  <si>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</si>
  <si>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</si>
  <si>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</si>
  <si>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</si>
  <si>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</si>
  <si>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</si>
  <si>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</si>
  <si>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</si>
  <si>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</si>
  <si>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</si>
  <si>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</si>
  <si>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</si>
  <si>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</si>
  <si>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</si>
  <si>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</si>
  <si>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</si>
  <si>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</si>
  <si>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</si>
  <si>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</si>
  <si>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</si>
  <si>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</si>
  <si>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</si>
  <si>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</si>
  <si>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</si>
  <si>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</si>
  <si>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</si>
  <si>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</si>
  <si>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</si>
  <si>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</si>
  <si>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</si>
  <si>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</si>
  <si>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</si>
  <si>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</si>
  <si>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</si>
  <si>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</si>
  <si>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</si>
  <si>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</si>
  <si>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</si>
  <si>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</si>
  <si>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</si>
  <si>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</si>
  <si>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</si>
  <si>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</si>
  <si>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</si>
  <si>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</si>
  <si>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</si>
  <si>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</si>
  <si>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</si>
  <si>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</si>
  <si>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</si>
  <si>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</si>
  <si>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</si>
  <si>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</si>
  <si>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</si>
  <si>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</si>
  <si>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</si>
  <si>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</si>
  <si>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</si>
  <si>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</si>
  <si>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</si>
  <si>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</si>
  <si>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</si>
  <si>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</si>
  <si>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</si>
  <si>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</si>
  <si>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</si>
  <si>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</si>
  <si>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</si>
  <si>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</si>
  <si>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</si>
  <si>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</si>
  <si>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</si>
  <si>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</si>
  <si>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</si>
  <si>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</si>
  <si>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</si>
  <si>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</si>
  <si>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</si>
  <si>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</si>
  <si>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</si>
  <si>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</si>
  <si>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</si>
  <si>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</si>
  <si>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</si>
  <si>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</si>
  <si>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</si>
  <si>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</si>
  <si>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</si>
  <si>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</si>
  <si>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</si>
  <si>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</si>
  <si>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</si>
  <si>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</si>
  <si>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</si>
  <si>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</si>
  <si>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</si>
  <si>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</si>
  <si>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</si>
  <si>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</si>
  <si>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</si>
  <si>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</si>
  <si>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</si>
  <si>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</si>
  <si>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</si>
  <si>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</si>
  <si>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</si>
  <si>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</si>
  <si>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</si>
  <si>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</si>
  <si>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</si>
  <si>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</si>
  <si>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</si>
  <si>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</si>
  <si>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</si>
  <si>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</si>
  <si>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</si>
  <si>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</si>
  <si>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</si>
  <si>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</si>
  <si>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</si>
  <si>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</si>
  <si>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</si>
  <si>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</si>
  <si>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</si>
  <si>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</si>
  <si>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</si>
  <si>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</si>
  <si>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</si>
  <si>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</si>
  <si>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</si>
  <si>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</si>
  <si>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</si>
  <si>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</si>
  <si>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</si>
  <si>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</si>
  <si>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</si>
  <si>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</si>
  <si>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</si>
  <si>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</si>
  <si>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</si>
  <si>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</si>
  <si>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</si>
  <si>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</si>
  <si>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</si>
  <si>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</si>
  <si>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</si>
  <si>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</si>
  <si>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</si>
  <si>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</si>
  <si>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</si>
  <si>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</si>
  <si>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</si>
  <si>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</si>
  <si>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</si>
  <si>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</si>
  <si>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</si>
  <si>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</si>
  <si>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</si>
  <si>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</si>
  <si>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</si>
  <si>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</si>
  <si>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</si>
  <si>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</si>
  <si>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</si>
  <si>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</si>
  <si>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</si>
  <si>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</si>
  <si>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</si>
  <si>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</si>
  <si>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</si>
  <si>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</si>
  <si>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</si>
  <si>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</si>
  <si>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</si>
  <si>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</si>
  <si>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</si>
  <si>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</si>
  <si>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</si>
  <si>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</si>
  <si>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</si>
  <si>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</si>
  <si>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</si>
  <si>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</si>
  <si>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</si>
  <si>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</si>
  <si>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</si>
  <si>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</si>
  <si>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</si>
  <si>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</si>
  <si>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</si>
  <si>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</si>
  <si>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</si>
  <si>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</si>
  <si>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</si>
  <si>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</si>
  <si>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</si>
  <si>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</si>
  <si>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</si>
  <si>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</si>
  <si>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</si>
  <si>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</si>
  <si>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</si>
  <si>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</si>
  <si>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</si>
  <si>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</si>
  <si>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</si>
  <si>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</si>
  <si>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</si>
  <si>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</si>
  <si>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</si>
  <si>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</si>
  <si>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</si>
  <si>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</si>
  <si>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</si>
  <si>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</si>
  <si>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</si>
  <si>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</si>
  <si>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</si>
  <si>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</si>
  <si>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</si>
  <si>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</si>
  <si>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</si>
  <si>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</si>
  <si>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</si>
  <si>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</si>
  <si>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</si>
  <si>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</si>
  <si>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</si>
  <si>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</si>
  <si>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</si>
  <si>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</si>
  <si>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</si>
  <si>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</si>
  <si>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</si>
  <si>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</si>
  <si>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</si>
  <si>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</si>
  <si>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</si>
  <si>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</si>
  <si>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</si>
  <si>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</si>
  <si>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</si>
  <si>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</si>
  <si>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</si>
  <si>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</si>
  <si>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</si>
  <si>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</si>
  <si>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</si>
  <si>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</si>
  <si>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</si>
  <si>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</si>
  <si>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</si>
  <si>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</si>
  <si>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</si>
  <si>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</si>
  <si>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</si>
  <si>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</si>
  <si>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</si>
  <si>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</si>
  <si>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</si>
  <si>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</si>
  <si>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</si>
  <si>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</si>
  <si>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</si>
  <si>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</si>
  <si>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</si>
  <si>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</si>
  <si>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</si>
  <si>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</si>
  <si>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</si>
  <si>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</si>
  <si>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</si>
  <si>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</si>
  <si>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</si>
  <si>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</si>
  <si>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</si>
  <si>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</si>
  <si>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</si>
  <si>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</si>
  <si>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</si>
  <si>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</si>
  <si>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</si>
  <si>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</si>
  <si>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</si>
  <si>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</si>
  <si>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</si>
  <si>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</si>
  <si>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</si>
  <si>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</si>
  <si>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</si>
  <si>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</si>
  <si>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</si>
  <si>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</si>
  <si>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</si>
  <si>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</si>
  <si>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</si>
  <si>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</si>
  <si>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</si>
  <si>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</si>
  <si>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</si>
  <si>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</si>
  <si>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</si>
  <si>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</si>
  <si>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</si>
  <si>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</si>
  <si>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</si>
  <si>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</si>
  <si>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</si>
  <si>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</si>
  <si>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</si>
  <si>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</si>
  <si>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</si>
  <si>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</si>
  <si>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</si>
  <si>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</si>
  <si>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</si>
  <si>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</si>
  <si>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</si>
  <si>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</si>
  <si>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</si>
  <si>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</si>
  <si>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</si>
  <si>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</si>
  <si>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</si>
  <si>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</si>
  <si>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</si>
  <si>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</si>
  <si>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</si>
  <si>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</si>
  <si>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</si>
  <si>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</si>
  <si>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</si>
  <si>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</si>
  <si>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</si>
  <si>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</si>
  <si>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</si>
  <si>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</si>
  <si>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</si>
  <si>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</si>
  <si>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</si>
  <si>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</si>
  <si>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</si>
  <si>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</si>
  <si>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</si>
  <si>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</si>
  <si>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</si>
  <si>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</si>
  <si>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</si>
  <si>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</si>
  <si>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</si>
  <si>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</si>
  <si>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</si>
  <si>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</si>
  <si>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</si>
  <si>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</si>
  <si>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</si>
  <si>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</si>
  <si>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</si>
  <si>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</si>
  <si>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</si>
  <si>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</si>
  <si>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</si>
  <si>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</si>
  <si>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</si>
  <si>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</si>
  <si>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</si>
  <si>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</si>
  <si>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</si>
  <si>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</si>
  <si>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</si>
  <si>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</si>
  <si>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</si>
  <si>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</si>
  <si>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</si>
  <si>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</si>
  <si>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</si>
  <si>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</si>
  <si>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</si>
  <si>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</si>
  <si>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</si>
  <si>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</si>
  <si>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</si>
  <si>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</si>
  <si>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</si>
  <si>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</si>
  <si>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</si>
  <si>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</si>
  <si>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</si>
  <si>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</si>
  <si>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</si>
  <si>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</si>
  <si>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</si>
  <si>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</si>
  <si>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</si>
  <si>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</si>
  <si>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</si>
  <si>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</si>
  <si>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</si>
  <si>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</si>
  <si>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</si>
  <si>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</si>
  <si>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</si>
  <si>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</si>
  <si>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</si>
  <si>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</si>
  <si>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</si>
  <si>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</si>
  <si>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</si>
  <si>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</si>
  <si>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</si>
  <si>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</si>
  <si>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</si>
  <si>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</si>
  <si>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</si>
  <si>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</si>
  <si>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</si>
  <si>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</si>
  <si>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</si>
  <si>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</si>
  <si>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</si>
  <si>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</si>
  <si>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</si>
  <si>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</si>
  <si>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</si>
  <si>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</si>
  <si>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</si>
  <si>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</si>
  <si>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</si>
  <si>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</si>
  <si>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</si>
  <si>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</si>
  <si>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</si>
  <si>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</si>
  <si>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</si>
  <si>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</si>
  <si>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</si>
  <si>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</si>
  <si>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</si>
  <si>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</si>
  <si>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</si>
  <si>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</si>
  <si>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</si>
  <si>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</si>
  <si>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</si>
  <si>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</si>
  <si>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</si>
  <si>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</si>
  <si>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</si>
  <si>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</si>
  <si>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</si>
  <si>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</si>
  <si>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</si>
  <si>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</si>
  <si>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</si>
  <si>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</si>
  <si>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</si>
  <si>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</si>
  <si>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</si>
  <si>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</si>
  <si>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</si>
  <si>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</si>
  <si>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</si>
  <si>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</si>
  <si>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</si>
  <si>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</si>
  <si>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</si>
  <si>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</si>
  <si>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</si>
  <si>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</si>
  <si>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</si>
  <si>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</si>
  <si>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</si>
  <si>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</si>
  <si>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</si>
  <si>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</si>
  <si>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</si>
  <si>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</si>
  <si>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</si>
  <si>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</si>
  <si>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</si>
  <si>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</si>
  <si>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</si>
  <si>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</si>
  <si>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</si>
  <si>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</si>
  <si>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</si>
  <si>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</si>
  <si>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</si>
  <si>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</si>
  <si>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</si>
  <si>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</si>
  <si>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</si>
  <si>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</si>
  <si>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</si>
  <si>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</si>
  <si>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</si>
  <si>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</si>
  <si>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</si>
  <si>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</si>
  <si>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</si>
  <si>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</si>
  <si>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</si>
  <si>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</si>
  <si>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</si>
  <si>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</si>
  <si>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</si>
  <si>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</si>
  <si>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</si>
  <si>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</si>
  <si>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</si>
  <si>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</si>
  <si>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</si>
  <si>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</si>
  <si>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</si>
  <si>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</si>
  <si>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</si>
  <si>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</si>
  <si>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</si>
  <si>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</si>
  <si>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</si>
  <si>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</si>
  <si>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</si>
  <si>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</si>
  <si>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</si>
  <si>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</si>
  <si>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</si>
  <si>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</si>
  <si>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</si>
  <si>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</si>
  <si>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</si>
  <si>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</si>
  <si>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</si>
  <si>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</si>
  <si>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</si>
  <si>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</si>
  <si>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</si>
  <si>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</si>
  <si>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</si>
  <si>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</si>
  <si>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</si>
  <si>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</si>
  <si>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</si>
  <si>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</si>
  <si>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</si>
  <si>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</si>
  <si>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</si>
  <si>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</si>
  <si>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</si>
  <si>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</si>
  <si>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</si>
  <si>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</si>
  <si>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</si>
  <si>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</si>
  <si>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</si>
  <si>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</si>
  <si>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</si>
  <si>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</si>
  <si>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</si>
  <si>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</si>
  <si>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</si>
  <si>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</si>
  <si>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</si>
  <si>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</si>
  <si>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</si>
  <si>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</si>
  <si>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</si>
  <si>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</si>
  <si>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</si>
  <si>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</si>
  <si>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</si>
  <si>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</si>
  <si>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</si>
  <si>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</si>
  <si>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</si>
  <si>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</si>
  <si>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</si>
  <si>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</si>
  <si>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</si>
  <si>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</si>
  <si>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</si>
  <si>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</si>
  <si>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</si>
  <si>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</si>
  <si>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</si>
  <si>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</si>
  <si>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</si>
  <si>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</si>
  <si>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</si>
  <si>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</si>
  <si>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</si>
  <si>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</si>
  <si>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</si>
  <si>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</si>
  <si>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</si>
  <si>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</si>
  <si>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</si>
  <si>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</si>
  <si>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</si>
  <si>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</si>
  <si>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</si>
  <si>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</si>
  <si>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</si>
  <si>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</si>
  <si>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</si>
  <si>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</si>
  <si>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</si>
  <si>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</si>
  <si>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</si>
  <si>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</si>
  <si>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</si>
  <si>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</si>
  <si>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</si>
  <si>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</si>
  <si>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</si>
  <si>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</si>
  <si>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</si>
  <si>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</si>
  <si>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</si>
  <si>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</si>
  <si>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</si>
  <si>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</si>
  <si>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</si>
  <si>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</si>
  <si>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</si>
  <si>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</si>
  <si>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</si>
  <si>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</si>
  <si>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</si>
  <si>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</si>
  <si>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</si>
  <si>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</si>
  <si>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</si>
  <si>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</si>
  <si>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</si>
  <si>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</si>
  <si>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</si>
  <si>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</si>
  <si>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</si>
  <si>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</si>
  <si>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</si>
  <si>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</si>
  <si>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</si>
  <si>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</si>
  <si>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</si>
  <si>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</si>
  <si>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</si>
  <si>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</si>
  <si>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</si>
  <si>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</si>
  <si>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</si>
  <si>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</si>
  <si>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</si>
  <si>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</si>
  <si>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</si>
  <si>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</si>
  <si>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</si>
  <si>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</si>
  <si>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</si>
  <si>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</si>
  <si>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</si>
  <si>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</si>
  <si>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</si>
  <si>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</si>
  <si>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</si>
  <si>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</si>
  <si>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</si>
  <si>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</si>
  <si>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</si>
  <si>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</si>
  <si>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</si>
  <si>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</si>
  <si>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</si>
  <si>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</si>
  <si>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</si>
  <si>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</si>
  <si>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</si>
  <si>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</si>
  <si>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</si>
  <si>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</si>
  <si>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</si>
  <si>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</si>
  <si>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</si>
  <si>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</si>
  <si>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</si>
  <si>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</si>
  <si>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</si>
  <si>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</si>
  <si>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</si>
  <si>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</si>
  <si>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</si>
  <si>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</si>
  <si>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</si>
  <si>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</si>
  <si>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</si>
  <si>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</si>
  <si>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</si>
  <si>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</si>
  <si>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</si>
  <si>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</si>
  <si>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</si>
  <si>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</si>
  <si>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</si>
  <si>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</si>
  <si>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</si>
  <si>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</si>
  <si>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</si>
  <si>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</si>
  <si>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</si>
  <si>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</si>
  <si>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</si>
  <si>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</si>
  <si>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</si>
  <si>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</si>
  <si>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</si>
  <si>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</si>
  <si>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</si>
  <si>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</si>
  <si>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</si>
  <si>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</si>
  <si>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</si>
  <si>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</si>
  <si>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</si>
  <si>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</si>
  <si>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</si>
  <si>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</si>
  <si>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</si>
  <si>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</si>
  <si>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</si>
  <si>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</si>
  <si>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</si>
  <si>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</si>
  <si>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</si>
  <si>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</si>
  <si>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</si>
  <si>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</si>
  <si>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</si>
  <si>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</si>
  <si>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</si>
  <si>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</si>
  <si>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</si>
  <si>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</si>
  <si>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</si>
  <si>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</si>
  <si>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</si>
  <si>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</si>
  <si>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</si>
  <si>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</si>
  <si>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</si>
  <si>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</si>
  <si>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</si>
  <si>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</si>
  <si>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</si>
  <si>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</si>
  <si>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</si>
  <si>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</si>
  <si>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</si>
  <si>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</si>
  <si>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</si>
  <si>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</si>
  <si>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</si>
  <si>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</si>
  <si>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</si>
  <si>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</si>
  <si>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</si>
  <si>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</si>
  <si>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</si>
  <si>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</si>
  <si>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</si>
  <si>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</si>
  <si>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</si>
  <si>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</si>
  <si>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</si>
  <si>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</si>
  <si>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</si>
  <si>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</si>
  <si>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</si>
  <si>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</si>
  <si>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</si>
  <si>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</si>
  <si>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</si>
  <si>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</si>
  <si>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</si>
  <si>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</si>
  <si>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</si>
  <si>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</si>
  <si>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</si>
  <si>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</si>
  <si>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</si>
  <si>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</si>
  <si>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</si>
  <si>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</si>
  <si>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</si>
  <si>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</si>
  <si>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</si>
  <si>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</si>
  <si>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</si>
  <si>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</si>
  <si>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</si>
  <si>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</si>
  <si>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</si>
  <si>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</si>
  <si>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</si>
  <si>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</si>
  <si>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</si>
  <si>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</si>
  <si>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</si>
  <si>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</si>
  <si>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</si>
  <si>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</si>
  <si>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</si>
  <si>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</si>
  <si>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</si>
  <si>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</si>
  <si>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</si>
  <si>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</si>
  <si>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</si>
  <si>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</si>
  <si>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</si>
  <si>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</si>
  <si>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</si>
  <si>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</si>
  <si>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</si>
  <si>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</si>
  <si>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</si>
  <si>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</si>
  <si>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</si>
  <si>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</si>
  <si>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</si>
  <si>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</si>
  <si>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</si>
  <si>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</si>
  <si>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</si>
  <si>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</si>
  <si>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</si>
  <si>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</si>
  <si>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</si>
  <si>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</si>
  <si>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</si>
  <si>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</si>
  <si>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</si>
  <si>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</si>
  <si>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</si>
  <si>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</si>
  <si>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</si>
  <si>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</si>
  <si>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</si>
  <si>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</si>
  <si>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</si>
  <si>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</si>
  <si>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</si>
  <si>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</si>
  <si>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</si>
  <si>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</si>
  <si>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</si>
  <si>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</si>
  <si>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</si>
  <si>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</si>
  <si>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</si>
  <si>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</si>
  <si>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</si>
  <si>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</si>
  <si>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</si>
  <si>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</si>
  <si>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</si>
  <si>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</si>
  <si>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</si>
  <si>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</si>
  <si>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</si>
  <si>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</si>
  <si>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</si>
  <si>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</si>
  <si>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</si>
  <si>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</si>
  <si>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</si>
  <si>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</si>
  <si>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</si>
  <si>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</si>
  <si>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</si>
  <si>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</si>
  <si>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</si>
  <si>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</si>
  <si>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</si>
  <si>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</si>
  <si>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</si>
  <si>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</si>
  <si>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</si>
  <si>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</si>
  <si>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</si>
  <si>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</si>
  <si>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</si>
  <si>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</si>
  <si>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</si>
  <si>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</si>
  <si>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</si>
  <si>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</si>
  <si>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</si>
  <si>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</si>
  <si>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</si>
  <si>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</si>
  <si>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</si>
  <si>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</si>
  <si>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</si>
  <si>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</si>
  <si>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</si>
  <si>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</si>
  <si>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</si>
  <si>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</si>
  <si>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</si>
  <si>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</si>
  <si>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</si>
  <si>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</si>
  <si>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</si>
  <si>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</si>
  <si>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</si>
  <si>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</si>
  <si>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</si>
  <si>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</si>
  <si>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</si>
  <si>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</si>
  <si>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</si>
  <si>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</si>
  <si>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</si>
  <si>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</si>
  <si>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</si>
  <si>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</si>
  <si>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</si>
  <si>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</si>
  <si>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</si>
  <si>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</si>
  <si>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</si>
  <si>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</si>
  <si>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</si>
  <si>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</si>
  <si>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</si>
  <si>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</si>
  <si>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</si>
  <si>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</si>
  <si>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</si>
  <si>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</si>
  <si>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</si>
  <si>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</si>
  <si>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</si>
  <si>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</si>
  <si>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</si>
  <si>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</si>
  <si>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</si>
  <si>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</si>
  <si>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</si>
  <si>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</si>
  <si>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</si>
  <si>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</si>
  <si>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</si>
  <si>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</si>
  <si>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</si>
  <si>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</si>
  <si>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</si>
  <si>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</si>
  <si>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</si>
  <si>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</si>
  <si>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</si>
  <si>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</si>
  <si>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</si>
  <si>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</si>
  <si>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</si>
  <si>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</si>
  <si>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</si>
  <si>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</si>
  <si>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</si>
  <si>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</si>
  <si>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</si>
  <si>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</si>
  <si>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</si>
  <si>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</si>
  <si>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</si>
  <si>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</si>
  <si>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</si>
  <si>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</si>
  <si>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</si>
  <si>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</si>
  <si>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</si>
  <si>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</si>
  <si>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</si>
  <si>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</si>
  <si>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</si>
  <si>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</si>
  <si>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</si>
  <si>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</si>
  <si>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</si>
  <si>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</si>
  <si>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</si>
  <si>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</si>
  <si>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</si>
  <si>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</si>
  <si>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</si>
  <si>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</si>
  <si>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</si>
  <si>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</si>
  <si>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</si>
  <si>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</si>
  <si>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</si>
  <si>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</si>
  <si>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</si>
  <si>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</si>
  <si>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</si>
  <si>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</si>
  <si>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</si>
  <si>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</si>
  <si>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</si>
  <si>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</si>
  <si>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</si>
  <si>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</si>
  <si>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</si>
  <si>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</si>
  <si>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</si>
  <si>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</si>
  <si>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</si>
  <si>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</si>
  <si>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</si>
  <si>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</si>
  <si>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</si>
  <si>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</si>
  <si>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</si>
  <si>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</si>
  <si>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</si>
  <si>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</si>
  <si>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</si>
  <si>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</si>
  <si>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</si>
  <si>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</si>
  <si>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</si>
  <si>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</si>
  <si>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</si>
  <si>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</si>
  <si>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</si>
  <si>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</si>
  <si>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</si>
  <si>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</si>
  <si>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</si>
  <si>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</si>
  <si>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</si>
  <si>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</si>
  <si>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</si>
  <si>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</si>
  <si>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</si>
  <si>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</si>
  <si>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</si>
  <si>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</si>
  <si>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</si>
  <si>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</si>
  <si>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</si>
  <si>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</si>
  <si>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</si>
  <si>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</si>
  <si>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</si>
  <si>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</si>
  <si>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</si>
  <si>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</si>
  <si>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</si>
  <si>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</si>
  <si>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</si>
  <si>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</si>
  <si>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</si>
  <si>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</si>
  <si>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</si>
  <si>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</si>
  <si>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</si>
  <si>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</si>
  <si>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</si>
  <si>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</si>
  <si>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</si>
  <si>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</si>
  <si>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</si>
  <si>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</si>
  <si>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</si>
  <si>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</si>
  <si>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</si>
  <si>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</si>
  <si>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</si>
  <si>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</si>
  <si>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</si>
  <si>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</si>
  <si>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</si>
  <si>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</si>
  <si>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</si>
  <si>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</si>
  <si>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</si>
  <si>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</si>
  <si>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</si>
  <si>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</si>
  <si>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</si>
  <si>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</si>
  <si>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</si>
  <si>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</si>
  <si>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</si>
  <si>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</si>
  <si>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</si>
  <si>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</si>
  <si>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</si>
  <si>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</si>
  <si>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</si>
  <si>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</si>
  <si>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</si>
  <si>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</si>
  <si>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</si>
  <si>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</si>
  <si>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</si>
  <si>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</si>
  <si>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</si>
  <si>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</si>
  <si>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</si>
  <si>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</si>
  <si>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</si>
  <si>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</si>
  <si>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</si>
  <si>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</si>
  <si>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</si>
  <si>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</si>
  <si>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</si>
  <si>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</si>
  <si>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</si>
  <si>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</si>
  <si>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</si>
  <si>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</si>
  <si>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</si>
  <si>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</si>
  <si>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</si>
  <si>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</si>
  <si>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</si>
  <si>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</si>
  <si>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</si>
  <si>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</si>
  <si>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</si>
  <si>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</si>
  <si>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</si>
  <si>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</si>
  <si>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</si>
  <si>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</si>
  <si>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</si>
  <si>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</si>
  <si>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</si>
  <si>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</si>
  <si>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</si>
  <si>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</si>
  <si>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</si>
  <si>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</si>
  <si>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</si>
  <si>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</si>
  <si>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</si>
  <si>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</si>
  <si>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</si>
  <si>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</si>
  <si>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</si>
  <si>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</si>
  <si>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</si>
  <si>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</si>
  <si>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</si>
  <si>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</si>
  <si>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</si>
  <si>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</si>
  <si>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</si>
  <si>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</si>
  <si>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</si>
  <si>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</si>
  <si>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</si>
  <si>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</si>
  <si>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</si>
  <si>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</si>
  <si>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</si>
  <si>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</si>
  <si>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</si>
  <si>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</si>
  <si>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</si>
  <si>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</si>
  <si>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</si>
  <si>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</si>
  <si>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</si>
  <si>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</si>
  <si>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</si>
  <si>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</si>
  <si>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</si>
  <si>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</si>
  <si>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</si>
  <si>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</si>
  <si>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</si>
  <si>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</si>
  <si>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</si>
  <si>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</si>
  <si>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</si>
  <si>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</si>
  <si>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</si>
  <si>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</si>
  <si>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</si>
  <si>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</si>
  <si>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</si>
  <si>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</si>
  <si>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</si>
  <si>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</si>
  <si>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</si>
  <si>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</si>
  <si>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</si>
  <si>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</si>
  <si>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</si>
  <si>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</si>
  <si>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</si>
  <si>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</si>
  <si>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</si>
  <si>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</si>
  <si>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</si>
  <si>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</si>
  <si>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</si>
  <si>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</si>
  <si>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</si>
  <si>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</si>
  <si>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</si>
  <si>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</si>
  <si>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</si>
  <si>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</si>
  <si>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</si>
  <si>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</si>
  <si>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</si>
  <si>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</si>
  <si>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</si>
  <si>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</si>
  <si>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</si>
  <si>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</si>
  <si>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</si>
  <si>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</si>
  <si>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</si>
  <si>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</si>
  <si>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</si>
  <si>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</si>
  <si>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</si>
  <si>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</si>
  <si>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</si>
  <si>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</si>
  <si>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</si>
  <si>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</si>
  <si>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</si>
  <si>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</si>
  <si>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</si>
  <si>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</si>
  <si>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</si>
  <si>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</si>
  <si>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</si>
  <si>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</si>
  <si>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</si>
  <si>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</si>
  <si>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</si>
  <si>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</si>
  <si>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</si>
  <si>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</si>
  <si>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</si>
  <si>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</si>
  <si>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</si>
  <si>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</si>
  <si>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</si>
  <si>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</si>
  <si>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</si>
  <si>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</si>
  <si>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</si>
  <si>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</si>
  <si>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</si>
  <si>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</si>
  <si>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</si>
  <si>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</si>
  <si>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</si>
  <si>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</si>
  <si>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</si>
  <si>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</si>
  <si>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</si>
  <si>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</si>
  <si>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</si>
  <si>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</si>
  <si>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</si>
  <si>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</si>
  <si>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</si>
  <si>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</si>
  <si>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</si>
  <si>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</si>
  <si>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</si>
  <si>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</si>
  <si>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</si>
  <si>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</si>
  <si>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</si>
  <si>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</si>
  <si>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</si>
  <si>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</si>
  <si>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</si>
  <si>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</si>
  <si>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</si>
  <si>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</si>
  <si>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</si>
  <si>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</si>
  <si>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</si>
  <si>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</si>
  <si>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</si>
  <si>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</si>
  <si>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</si>
  <si>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</si>
  <si>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</si>
  <si>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</si>
  <si>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</si>
  <si>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</si>
  <si>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</si>
  <si>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</si>
  <si>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</si>
  <si>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</si>
  <si>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</si>
  <si>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</si>
  <si>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</si>
  <si>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</si>
  <si>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</si>
  <si>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</si>
  <si>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</si>
  <si>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</si>
  <si>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</si>
  <si>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</si>
  <si>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</si>
  <si>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</si>
  <si>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</si>
  <si>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</si>
  <si>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</si>
  <si>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</si>
  <si>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</si>
  <si>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</si>
  <si>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</si>
  <si>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</si>
  <si>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</si>
  <si>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</si>
  <si>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</si>
  <si>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</si>
  <si>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</si>
  <si>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</si>
  <si>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</si>
  <si>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</si>
  <si>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</si>
  <si>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</si>
  <si>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</si>
  <si>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</si>
  <si>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</si>
  <si>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</si>
  <si>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</si>
  <si>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</si>
  <si>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</si>
  <si>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</si>
  <si>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</si>
  <si>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</si>
  <si>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</si>
  <si>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</si>
  <si>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</si>
  <si>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</si>
  <si>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</si>
  <si>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</si>
  <si>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</si>
  <si>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</si>
  <si>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</si>
  <si>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</si>
  <si>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</si>
  <si>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</si>
  <si>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</si>
  <si>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</si>
  <si>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</si>
  <si>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</si>
  <si>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</si>
  <si>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</si>
  <si>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</si>
  <si>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</si>
  <si>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</si>
  <si>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</si>
  <si>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</si>
  <si>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</si>
  <si>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</si>
  <si>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</si>
  <si>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</si>
  <si>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</si>
  <si>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</si>
  <si>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</si>
  <si>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</si>
  <si>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</si>
  <si>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</si>
  <si>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</si>
  <si>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</si>
  <si>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</si>
  <si>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</si>
  <si>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</si>
  <si>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</si>
  <si>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</si>
  <si>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</si>
  <si>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</si>
  <si>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</si>
  <si>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</si>
  <si>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</si>
  <si>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</si>
  <si>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</si>
  <si>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</si>
  <si>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</si>
  <si>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</si>
  <si>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</si>
  <si>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</si>
  <si>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</si>
  <si>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</si>
  <si>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</si>
  <si>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</si>
  <si>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</si>
  <si>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</si>
  <si>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</si>
  <si>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</si>
  <si>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</si>
  <si>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</si>
  <si>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</si>
  <si>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</si>
  <si>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</si>
  <si>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</si>
  <si>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</si>
  <si>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</si>
  <si>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</si>
  <si>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</si>
  <si>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</si>
  <si>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</si>
  <si>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</si>
  <si>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</si>
  <si>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</si>
  <si>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</si>
  <si>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</si>
  <si>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</si>
  <si>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</si>
  <si>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</si>
  <si>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</si>
  <si>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</si>
  <si>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</si>
  <si>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</si>
  <si>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</si>
  <si>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</si>
  <si>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</si>
  <si>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</si>
  <si>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</si>
  <si>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</si>
  <si>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</si>
  <si>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</si>
  <si>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</si>
  <si>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</si>
  <si>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</si>
  <si>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</si>
  <si>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</si>
  <si>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</si>
  <si>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</si>
  <si>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</si>
  <si>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</si>
  <si>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</si>
  <si>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</si>
  <si>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</si>
  <si>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</si>
  <si>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</si>
  <si>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</si>
  <si>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</si>
  <si>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</si>
  <si>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</si>
  <si>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</si>
  <si>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</si>
  <si>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</si>
  <si>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</si>
  <si>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</si>
  <si>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</si>
  <si>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</si>
  <si>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</si>
  <si>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</si>
  <si>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</si>
  <si>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</si>
  <si>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</si>
  <si>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</si>
  <si>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</si>
  <si>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</si>
  <si>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</si>
  <si>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</si>
  <si>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</si>
  <si>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</si>
  <si>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</si>
  <si>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</si>
  <si>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</si>
  <si>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</si>
  <si>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</si>
  <si>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</si>
  <si>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</si>
  <si>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</si>
  <si>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</si>
  <si>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</si>
  <si>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</si>
  <si>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</si>
  <si>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</si>
  <si>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</si>
  <si>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</si>
  <si>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</si>
  <si>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</si>
  <si>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</si>
  <si>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</si>
  <si>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</si>
  <si>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</si>
  <si>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</si>
  <si>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</si>
  <si>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</si>
  <si>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</si>
  <si>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</si>
  <si>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</si>
  <si>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</si>
  <si>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</si>
  <si>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</si>
  <si>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</si>
  <si>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</si>
  <si>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</si>
  <si>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</si>
  <si>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</si>
  <si>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</si>
  <si>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</si>
  <si>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</si>
  <si>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</si>
  <si>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</si>
  <si>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</si>
  <si>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</si>
  <si>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</si>
  <si>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</si>
  <si>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</si>
  <si>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</si>
  <si>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</si>
  <si>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</si>
  <si>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</si>
  <si>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</si>
  <si>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</si>
  <si>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</si>
  <si>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</si>
  <si>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</si>
  <si>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</si>
  <si>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</si>
  <si>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</si>
  <si>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</si>
  <si>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</si>
  <si>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</si>
  <si>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</si>
  <si>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</si>
  <si>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</si>
  <si>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</si>
  <si>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</si>
  <si>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</si>
  <si>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</si>
  <si>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</si>
  <si>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</si>
  <si>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</si>
  <si>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</si>
  <si>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</si>
  <si>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</si>
  <si>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</si>
  <si>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</si>
  <si>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</si>
  <si>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</si>
  <si>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</si>
  <si>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</si>
  <si>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</si>
  <si>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</si>
  <si>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</si>
  <si>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</si>
  <si>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</si>
  <si>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</si>
  <si>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</si>
  <si>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</si>
  <si>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</si>
  <si>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</si>
  <si>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</si>
  <si>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</si>
  <si>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</si>
  <si>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</si>
  <si>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</si>
  <si>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</si>
  <si>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</si>
  <si>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</si>
  <si>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</si>
  <si>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</si>
  <si>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</si>
  <si>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</si>
  <si>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</si>
  <si>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</si>
  <si>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</si>
  <si>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</si>
  <si>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</si>
  <si>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</si>
  <si>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</si>
  <si>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</si>
  <si>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</si>
  <si>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</si>
  <si>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</si>
  <si>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</si>
  <si>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</si>
  <si>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</si>
  <si>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</si>
  <si>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</si>
  <si>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</si>
  <si>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</si>
  <si>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</si>
  <si>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</si>
  <si>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</si>
  <si>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</si>
  <si>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</si>
  <si>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</si>
  <si>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</si>
  <si>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</si>
  <si>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</si>
  <si>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</si>
  <si>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</si>
  <si>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</si>
  <si>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</si>
  <si>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</si>
  <si>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</si>
  <si>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</si>
  <si>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</si>
  <si>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</si>
  <si>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</si>
  <si>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</si>
  <si>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</si>
  <si>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</si>
  <si>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</si>
  <si>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</si>
  <si>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</si>
  <si>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</si>
  <si>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</si>
  <si>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</si>
  <si>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</si>
  <si>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</si>
  <si>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</si>
  <si>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</si>
  <si>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</si>
  <si>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</si>
  <si>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</si>
  <si>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</si>
  <si>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</si>
  <si>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</si>
  <si>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</si>
  <si>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</si>
  <si>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</si>
  <si>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</si>
  <si>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</si>
  <si>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</si>
  <si>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</si>
  <si>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</si>
  <si>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</si>
  <si>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</si>
  <si>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</si>
  <si>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</si>
  <si>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</si>
  <si>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</si>
  <si>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</si>
  <si>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</si>
  <si>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</si>
  <si>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</si>
  <si>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</si>
  <si>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</si>
  <si>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</si>
  <si>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</si>
  <si>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</si>
  <si>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</si>
  <si>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</si>
  <si>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</si>
  <si>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</si>
  <si>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</si>
  <si>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</si>
  <si>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</si>
  <si>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</si>
  <si>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</si>
  <si>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</si>
  <si>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</si>
  <si>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</si>
  <si>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</si>
  <si>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</si>
  <si>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</si>
  <si>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</si>
  <si>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</si>
  <si>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</si>
  <si>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</si>
  <si>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</si>
  <si>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</si>
  <si>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</si>
  <si>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</si>
  <si>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</si>
  <si>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</si>
  <si>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</si>
  <si>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</si>
  <si>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</si>
  <si>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</si>
  <si>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</si>
  <si>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</si>
  <si>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</si>
  <si>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</si>
  <si>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</si>
  <si>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</si>
  <si>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</si>
  <si>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</si>
  <si>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</si>
  <si>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</si>
  <si>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</si>
  <si>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</si>
  <si>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</si>
  <si>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</si>
  <si>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</si>
  <si>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</si>
  <si>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</si>
  <si>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</si>
  <si>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</si>
  <si>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</si>
  <si>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</si>
  <si>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</si>
  <si>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</si>
  <si>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</si>
  <si>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</si>
  <si>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</si>
  <si>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</si>
  <si>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</si>
  <si>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</si>
  <si>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</si>
  <si>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</si>
  <si>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</si>
  <si>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</si>
  <si>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</si>
  <si>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</si>
  <si>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</si>
  <si>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</si>
  <si>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</si>
  <si>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</si>
  <si>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</si>
  <si>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</si>
  <si>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</si>
  <si>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</si>
  <si>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</si>
  <si>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</si>
  <si>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</si>
  <si>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</si>
  <si>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</si>
  <si>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</si>
  <si>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</si>
  <si>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</si>
  <si>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</si>
  <si>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</si>
  <si>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</si>
  <si>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</si>
  <si>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</si>
  <si>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</si>
  <si>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</si>
  <si>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</si>
  <si>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</si>
  <si>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</si>
  <si>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</si>
  <si>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</si>
  <si>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</si>
  <si>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</si>
  <si>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</si>
  <si>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</si>
  <si>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</si>
  <si>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</si>
  <si>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</si>
  <si>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</si>
  <si>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</si>
  <si>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</si>
  <si>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</si>
  <si>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</si>
  <si>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</si>
  <si>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</si>
  <si>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</si>
  <si>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</si>
  <si>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</si>
  <si>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</si>
  <si>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</si>
  <si>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</si>
  <si>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</si>
  <si>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</si>
  <si>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</si>
  <si>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</si>
  <si>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</si>
  <si>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</si>
  <si>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</si>
  <si>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</si>
  <si>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</si>
  <si>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</si>
  <si>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</si>
  <si>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</si>
  <si>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</si>
  <si>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</si>
  <si>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</si>
  <si>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</si>
  <si>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</si>
  <si>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</si>
  <si>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</si>
  <si>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</si>
  <si>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</si>
  <si>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</si>
  <si>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</si>
  <si>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</si>
  <si>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</si>
  <si>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</si>
  <si>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</si>
  <si>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</si>
  <si>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</si>
  <si>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</si>
  <si>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</si>
  <si>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</si>
  <si>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</si>
  <si>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</si>
  <si>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</si>
  <si>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</si>
  <si>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</si>
  <si>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</si>
  <si>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</si>
  <si>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</si>
  <si>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</si>
  <si>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</si>
  <si>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</si>
  <si>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</si>
  <si>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</si>
  <si>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</si>
  <si>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</si>
  <si>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</si>
  <si>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</si>
  <si>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</si>
  <si>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</si>
  <si>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</si>
  <si>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</si>
  <si>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</si>
  <si>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</si>
  <si>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</si>
  <si>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</si>
  <si>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</si>
  <si>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</si>
  <si>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</si>
  <si>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</si>
  <si>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</si>
  <si>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</si>
  <si>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</si>
  <si>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</si>
  <si>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</si>
  <si>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</si>
  <si>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</si>
  <si>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</si>
  <si>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</si>
  <si>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</si>
  <si>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</si>
  <si>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</si>
  <si>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</si>
  <si>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</si>
  <si>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</si>
  <si>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</si>
  <si>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</si>
  <si>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</si>
  <si>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</si>
  <si>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</si>
  <si>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</si>
  <si>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</si>
  <si>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</si>
  <si>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</si>
  <si>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</si>
  <si>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</si>
  <si>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</si>
  <si>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</si>
  <si>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</si>
  <si>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</si>
  <si>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</si>
  <si>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</si>
  <si>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</si>
  <si>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</si>
  <si>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</si>
  <si>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</si>
  <si>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</si>
  <si>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</si>
  <si>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</si>
  <si>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</si>
  <si>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</si>
  <si>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</si>
  <si>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</si>
  <si>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</si>
  <si>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</si>
  <si>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</si>
  <si>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</si>
  <si>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</si>
  <si>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</si>
  <si>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</si>
  <si>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</si>
  <si>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</si>
  <si>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</si>
  <si>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</si>
  <si>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</si>
  <si>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</si>
  <si>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</si>
  <si>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</si>
  <si>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</si>
  <si>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</si>
  <si>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</si>
  <si>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</si>
  <si>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</si>
  <si>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</si>
  <si>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</si>
  <si>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</si>
  <si>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</si>
  <si>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</si>
  <si>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</si>
  <si>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</si>
  <si>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</si>
  <si>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</si>
  <si>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</si>
  <si>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</si>
  <si>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</si>
  <si>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</si>
  <si>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</si>
  <si>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</si>
  <si>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</si>
  <si>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</si>
  <si>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</si>
  <si>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</si>
  <si>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</si>
  <si>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</si>
  <si>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</si>
  <si>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</si>
  <si>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</si>
  <si>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</si>
  <si>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</si>
  <si>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</si>
  <si>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</si>
  <si>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</si>
  <si>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</si>
  <si>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</si>
  <si>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</si>
  <si>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</si>
  <si>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</si>
  <si>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</si>
  <si>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</si>
  <si>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</si>
  <si>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</si>
  <si>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</si>
  <si>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</si>
  <si>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</si>
  <si>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</si>
  <si>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</si>
  <si>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</si>
  <si>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</si>
  <si>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</si>
  <si>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</si>
  <si>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</si>
  <si>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</si>
  <si>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</si>
  <si>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</si>
  <si>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</si>
  <si>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</si>
  <si>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</si>
  <si>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</si>
  <si>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</si>
  <si>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</si>
  <si>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</si>
  <si>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</si>
  <si>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</si>
  <si>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</si>
  <si>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</si>
  <si>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</si>
  <si>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</si>
  <si>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</si>
  <si>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</si>
  <si>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</si>
  <si>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</si>
  <si>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</si>
  <si>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</si>
  <si>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</si>
  <si>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</si>
  <si>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</si>
  <si>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</si>
  <si>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</si>
  <si>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</si>
  <si>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</si>
  <si>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</si>
  <si>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</si>
  <si>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</si>
  <si>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</si>
  <si>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</si>
  <si>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</si>
  <si>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</si>
  <si>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</si>
  <si>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</si>
  <si>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</si>
  <si>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</si>
  <si>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</si>
  <si>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</si>
  <si>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</si>
  <si>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</si>
  <si>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</si>
  <si>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</si>
  <si>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</si>
  <si>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</si>
  <si>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</si>
  <si>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</si>
  <si>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</si>
  <si>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</si>
  <si>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</si>
  <si>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</si>
  <si>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</si>
  <si>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</si>
  <si>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</si>
  <si>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</si>
  <si>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</si>
  <si>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</si>
  <si>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</si>
  <si>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</si>
  <si>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</si>
  <si>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</si>
  <si>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</si>
  <si>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</si>
  <si>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</si>
  <si>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</si>
  <si>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</si>
  <si>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</si>
  <si>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</si>
  <si>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</si>
  <si>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</si>
  <si>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</si>
  <si>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</si>
  <si>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</si>
  <si>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</si>
  <si>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</si>
  <si>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</si>
  <si>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</si>
  <si>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</si>
  <si>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</si>
  <si>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</si>
  <si>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</si>
  <si>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</si>
  <si>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</si>
  <si>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</si>
  <si>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</si>
  <si>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</si>
  <si>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</si>
  <si>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</si>
  <si>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</si>
  <si>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</si>
  <si>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</si>
  <si>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</si>
  <si>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</si>
  <si>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</si>
  <si>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</si>
  <si>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</si>
  <si>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</si>
  <si>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</si>
  <si>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</si>
  <si>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</si>
  <si>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</si>
  <si>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</si>
  <si>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</si>
  <si>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</si>
  <si>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</si>
  <si>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</si>
  <si>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</si>
  <si>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</si>
  <si>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</si>
  <si>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</si>
  <si>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</si>
  <si>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</si>
  <si>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</si>
  <si>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</si>
  <si>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</si>
  <si>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</si>
  <si>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</si>
  <si>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</si>
  <si>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</si>
  <si>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</si>
  <si>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</si>
  <si>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</si>
  <si>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</si>
  <si>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</si>
  <si>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</si>
  <si>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</si>
  <si>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</si>
  <si>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</si>
  <si>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</si>
  <si>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</si>
  <si>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</si>
  <si>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</si>
  <si>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</si>
  <si>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</si>
  <si>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</si>
  <si>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</si>
  <si>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</si>
  <si>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</si>
  <si>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</si>
  <si>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</si>
  <si>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</si>
  <si>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</si>
  <si>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</si>
  <si>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</si>
  <si>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</si>
  <si>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</si>
  <si>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</si>
  <si>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</si>
  <si>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</si>
  <si>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</si>
  <si>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</si>
  <si>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</si>
  <si>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</si>
  <si>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</si>
  <si>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</si>
  <si>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</si>
  <si>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</si>
  <si>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</si>
  <si>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</si>
  <si>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</si>
  <si>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</si>
  <si>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</si>
  <si>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</si>
  <si>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</si>
  <si>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</si>
  <si>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</si>
  <si>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</si>
  <si>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</si>
  <si>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</si>
  <si>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</si>
  <si>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</si>
  <si>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</si>
  <si>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</si>
  <si>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</si>
  <si>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</si>
  <si>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</si>
  <si>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</si>
  <si>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</si>
  <si>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</si>
  <si>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</si>
  <si>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</si>
  <si>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</si>
  <si>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</si>
  <si>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</si>
  <si>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</si>
  <si>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</si>
  <si>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</si>
  <si>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</si>
  <si>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</si>
  <si>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</si>
  <si>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</si>
  <si>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</si>
  <si>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</si>
  <si>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</si>
  <si>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</si>
  <si>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</si>
  <si>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</si>
  <si>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</si>
  <si>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</si>
  <si>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</si>
  <si>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</si>
  <si>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</si>
  <si>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</si>
  <si>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</si>
  <si>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</si>
  <si>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</si>
  <si>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</si>
  <si>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</si>
  <si>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</si>
  <si>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</si>
  <si>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</si>
  <si>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</si>
  <si>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</si>
  <si>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</si>
  <si>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</si>
  <si>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</si>
  <si>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</si>
  <si>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</si>
  <si>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</si>
  <si>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</si>
  <si>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</si>
  <si>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</si>
  <si>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</si>
  <si>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</si>
  <si>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</si>
  <si>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</si>
  <si>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</si>
  <si>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</si>
  <si>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</si>
  <si>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</si>
  <si>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</si>
  <si>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</si>
  <si>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</si>
  <si>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</si>
  <si>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</si>
  <si>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</si>
  <si>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</si>
  <si>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</si>
  <si>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</si>
  <si>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</si>
  <si>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</si>
  <si>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</si>
  <si>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</si>
  <si>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</si>
  <si>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</si>
  <si>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</si>
  <si>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</si>
  <si>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</si>
  <si>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</si>
  <si>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</si>
  <si>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</si>
  <si>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</si>
  <si>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</si>
  <si>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</si>
  <si>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</si>
  <si>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</si>
  <si>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</si>
  <si>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</si>
  <si>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</si>
  <si>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</si>
  <si>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</si>
  <si>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</si>
  <si>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</si>
  <si>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</si>
  <si>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</si>
  <si>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</si>
  <si>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</si>
  <si>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</si>
  <si>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</si>
  <si>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</si>
  <si>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</si>
  <si>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</si>
  <si>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</si>
  <si>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</si>
  <si>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</si>
  <si>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</si>
  <si>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</si>
  <si>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</si>
  <si>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</si>
  <si>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</si>
  <si>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</si>
  <si>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</si>
  <si>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</si>
  <si>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</si>
  <si>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</si>
  <si>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</si>
  <si>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</si>
  <si>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</si>
  <si>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</si>
  <si>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</si>
  <si>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</si>
  <si>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</si>
  <si>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</si>
  <si>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</si>
  <si>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</si>
  <si>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</si>
  <si>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</si>
  <si>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</si>
  <si>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</si>
  <si>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</si>
  <si>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</si>
  <si>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</si>
  <si>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</si>
  <si>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</si>
  <si>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</si>
  <si>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</si>
  <si>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</si>
  <si>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</si>
  <si>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</si>
  <si>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</si>
  <si>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</si>
  <si>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</si>
  <si>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</si>
  <si>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</si>
  <si>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</si>
  <si>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</si>
  <si>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</si>
  <si>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</si>
  <si>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</si>
  <si>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</si>
  <si>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</si>
  <si>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</si>
  <si>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</si>
  <si>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</si>
  <si>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</si>
  <si>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</si>
  <si>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</si>
  <si>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</si>
  <si>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</si>
  <si>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</si>
  <si>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</si>
  <si>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</si>
  <si>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</si>
  <si>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</si>
  <si>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</si>
  <si>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</si>
  <si>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</si>
  <si>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</si>
  <si>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</si>
  <si>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</si>
  <si>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</si>
  <si>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</si>
  <si>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</si>
  <si>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</si>
  <si>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</si>
  <si>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</si>
  <si>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</si>
  <si>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</si>
  <si>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</si>
  <si>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</si>
  <si>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</si>
  <si>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</si>
  <si>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</si>
  <si>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</si>
  <si>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</si>
  <si>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</si>
  <si>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</si>
  <si>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</si>
  <si>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</si>
  <si>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</si>
  <si>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</si>
  <si>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</si>
  <si>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</si>
  <si>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</si>
  <si>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</si>
  <si>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</si>
  <si>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</si>
  <si>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</si>
  <si>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</si>
  <si>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</si>
  <si>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</si>
  <si>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</si>
  <si>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</si>
  <si>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</si>
  <si>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</si>
  <si>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</si>
  <si>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</si>
  <si>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</si>
  <si>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</si>
  <si>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</si>
  <si>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</si>
  <si>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</si>
  <si>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</si>
  <si>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</si>
  <si>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</si>
  <si>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</si>
  <si>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</si>
  <si>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</si>
  <si>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</si>
  <si>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</si>
  <si>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</si>
  <si>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</si>
  <si>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</si>
  <si>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</si>
  <si>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</si>
  <si>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</si>
  <si>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</si>
  <si>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</si>
  <si>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</si>
  <si>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</si>
  <si>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</si>
  <si>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</si>
  <si>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</si>
  <si>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</si>
  <si>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</si>
  <si>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</si>
  <si>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</si>
  <si>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</si>
  <si>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</si>
  <si>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</si>
  <si>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</si>
  <si>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</si>
  <si>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</si>
  <si>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</si>
  <si>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</si>
  <si>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</si>
  <si>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</si>
  <si>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</si>
  <si>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</si>
  <si>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</si>
  <si>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</si>
  <si>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</si>
  <si>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</si>
  <si>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</si>
  <si>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</si>
  <si>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</si>
  <si>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</si>
  <si>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</si>
  <si>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</si>
  <si>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</si>
  <si>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</si>
  <si>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</si>
  <si>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</si>
  <si>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</si>
  <si>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</si>
  <si>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</si>
  <si>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</si>
  <si>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</si>
  <si>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</si>
  <si>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</si>
  <si>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</si>
  <si>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</si>
  <si>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</si>
  <si>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</si>
  <si>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</si>
  <si>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</si>
  <si>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</si>
  <si>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</si>
  <si>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</si>
  <si>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</si>
  <si>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</si>
  <si>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</si>
  <si>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</si>
  <si>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</si>
  <si>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</si>
  <si>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</si>
  <si>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</si>
  <si>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</si>
  <si>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</si>
  <si>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</si>
  <si>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</si>
  <si>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</si>
  <si>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</si>
  <si>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</si>
  <si>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</si>
  <si>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</si>
  <si>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</si>
  <si>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</si>
  <si>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</si>
  <si>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</si>
  <si>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</si>
  <si>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</si>
  <si>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</si>
  <si>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</si>
  <si>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</si>
  <si>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</si>
  <si>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</si>
  <si>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</si>
  <si>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</si>
  <si>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</si>
  <si>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</si>
  <si>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</si>
  <si>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</si>
  <si>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</si>
  <si>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</si>
  <si>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</si>
  <si>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</si>
  <si>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</si>
  <si>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</si>
  <si>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</si>
  <si>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</si>
  <si>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</si>
  <si>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</si>
  <si>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</si>
  <si>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</si>
  <si>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</si>
  <si>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</si>
  <si>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</si>
  <si>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</si>
  <si>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</si>
  <si>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</si>
  <si>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</si>
  <si>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</si>
  <si>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</si>
  <si>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</si>
  <si>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</si>
  <si>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</si>
  <si>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</si>
  <si>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</si>
  <si>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</si>
  <si>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</si>
  <si>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</si>
  <si>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</si>
  <si>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</si>
  <si>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</si>
  <si>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</si>
  <si>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</si>
  <si>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</si>
  <si>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</si>
  <si>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</si>
  <si>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</si>
  <si>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</si>
  <si>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</si>
  <si>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</si>
  <si>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</si>
  <si>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</si>
  <si>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</si>
  <si>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</si>
  <si>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</si>
  <si>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</si>
  <si>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</si>
  <si>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</si>
  <si>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</si>
  <si>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</si>
  <si>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</si>
  <si>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</si>
  <si>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</si>
  <si>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</si>
  <si>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</si>
  <si>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</si>
  <si>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</si>
  <si>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</si>
  <si>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</si>
  <si>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</si>
  <si>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</si>
  <si>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</si>
  <si>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</si>
  <si>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</si>
  <si>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</si>
  <si>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</si>
  <si>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</si>
  <si>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</si>
  <si>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</si>
  <si>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</si>
  <si>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</si>
  <si>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</si>
  <si>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</si>
  <si>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</si>
  <si>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</si>
  <si>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</si>
  <si>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</si>
  <si>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</si>
  <si>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</si>
  <si>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</si>
  <si>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</si>
  <si>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</si>
  <si>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</si>
  <si>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</si>
  <si>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</si>
  <si>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</si>
  <si>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</si>
  <si>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</si>
  <si>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</si>
  <si>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</si>
  <si>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</si>
  <si>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</si>
  <si>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</si>
  <si>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</si>
  <si>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</si>
  <si>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</si>
  <si>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</si>
  <si>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</si>
  <si>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</si>
  <si>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</si>
  <si>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</si>
  <si>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</si>
  <si>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</si>
  <si>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</si>
  <si>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</si>
  <si>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</si>
  <si>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</si>
  <si>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</si>
  <si>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</si>
  <si>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</si>
  <si>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</si>
  <si>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</si>
  <si>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</si>
  <si>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</si>
  <si>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</si>
  <si>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</si>
  <si>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</si>
  <si>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</si>
  <si>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</si>
  <si>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</si>
  <si>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</si>
  <si>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</si>
  <si>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</si>
  <si>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</si>
  <si>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</si>
  <si>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</si>
  <si>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</si>
  <si>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</si>
  <si>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</si>
  <si>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</si>
  <si>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</si>
  <si>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</si>
  <si>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</si>
  <si>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</si>
  <si>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</si>
  <si>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</si>
  <si>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</si>
  <si>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</si>
  <si>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</si>
  <si>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</si>
  <si>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</si>
  <si>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</si>
  <si>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</si>
  <si>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</si>
  <si>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</si>
  <si>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</si>
  <si>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</si>
  <si>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</si>
  <si>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</si>
  <si>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</si>
  <si>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</si>
  <si>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</si>
  <si>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</si>
  <si>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</si>
  <si>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</si>
  <si>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</si>
  <si>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</si>
  <si>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</si>
  <si>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</si>
  <si>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</si>
  <si>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</si>
  <si>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</si>
  <si>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</si>
  <si>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</si>
  <si>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</si>
  <si>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</si>
  <si>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</si>
  <si>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</si>
  <si>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</si>
  <si>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</si>
  <si>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</si>
  <si>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</si>
  <si>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</si>
  <si>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</si>
  <si>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</si>
  <si>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</si>
  <si>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</si>
  <si>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</si>
  <si>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</si>
  <si>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</si>
  <si>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</si>
  <si>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</si>
  <si>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</si>
  <si>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</si>
  <si>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</si>
  <si>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</si>
  <si>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</si>
  <si>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</si>
  <si>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</si>
  <si>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</si>
  <si>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</si>
  <si>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</si>
  <si>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</si>
  <si>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</si>
  <si>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</si>
  <si>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</si>
  <si>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</si>
  <si>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</si>
  <si>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</si>
  <si>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</si>
  <si>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</si>
  <si>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</si>
  <si>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</si>
  <si>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</si>
  <si>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</si>
  <si>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</si>
  <si>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</si>
  <si>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</si>
  <si>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</si>
  <si>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</si>
  <si>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</si>
  <si>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</si>
  <si>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</si>
  <si>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</si>
  <si>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</si>
  <si>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</si>
  <si>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</si>
  <si>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</si>
  <si>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</si>
  <si>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</si>
  <si>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</si>
  <si>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</si>
  <si>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</si>
  <si>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</si>
  <si>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</si>
  <si>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</si>
  <si>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</si>
  <si>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</si>
  <si>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</si>
  <si>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</si>
  <si>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</si>
  <si>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</si>
  <si>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</si>
  <si>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</si>
  <si>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</si>
  <si>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</si>
  <si>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</si>
  <si>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</si>
  <si>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</si>
  <si>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</si>
  <si>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</si>
  <si>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</si>
  <si>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</si>
  <si>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</si>
  <si>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</si>
  <si>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</si>
  <si>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</si>
  <si>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</si>
  <si>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</si>
  <si>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</si>
  <si>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</si>
  <si>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</si>
  <si>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</si>
  <si>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</si>
  <si>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</si>
  <si>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</si>
  <si>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</si>
  <si>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</si>
  <si>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</si>
  <si>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</si>
  <si>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</si>
  <si>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</si>
  <si>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</si>
  <si>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</si>
  <si>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</si>
  <si>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</si>
  <si>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</si>
  <si>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</si>
  <si>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</si>
  <si>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</si>
  <si>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</si>
  <si>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</si>
  <si>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</si>
  <si>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</si>
  <si>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</si>
  <si>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</si>
  <si>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</si>
  <si>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</si>
  <si>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</si>
  <si>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</si>
  <si>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</si>
  <si>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</si>
  <si>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</si>
  <si>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</si>
  <si>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</si>
  <si>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</si>
  <si>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</si>
  <si>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</si>
  <si>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</si>
  <si>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</si>
  <si>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</si>
  <si>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</si>
  <si>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</si>
  <si>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</si>
  <si>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</si>
  <si>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</si>
  <si>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</si>
  <si>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</si>
  <si>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</si>
  <si>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</si>
  <si>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</si>
  <si>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</si>
  <si>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</si>
  <si>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</si>
  <si>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</si>
  <si>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</si>
  <si>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</si>
  <si>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</si>
  <si>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</si>
  <si>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</si>
  <si>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</si>
  <si>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</si>
  <si>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</si>
  <si>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</si>
  <si>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</si>
  <si>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</si>
  <si>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</si>
  <si>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</si>
  <si>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</si>
  <si>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</si>
  <si>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</si>
  <si>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</si>
  <si>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</si>
  <si>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</si>
  <si>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</si>
  <si>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</si>
  <si>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</si>
  <si>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</si>
  <si>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</si>
  <si>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</si>
  <si>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</si>
  <si>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</si>
  <si>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</si>
  <si>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</si>
  <si>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</si>
  <si>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</si>
  <si>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</si>
  <si>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</si>
  <si>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</si>
  <si>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</si>
  <si>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</si>
  <si>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</si>
  <si>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</si>
  <si>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</si>
  <si>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</si>
  <si>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</si>
  <si>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</si>
  <si>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</si>
  <si>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</si>
  <si>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</si>
  <si>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</si>
  <si>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</si>
  <si>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</si>
  <si>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</si>
  <si>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</si>
  <si>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</si>
  <si>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</si>
  <si>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</si>
  <si>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</si>
  <si>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</si>
  <si>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</si>
  <si>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</si>
  <si>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</si>
  <si>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</si>
  <si>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</si>
  <si>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</si>
  <si>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</si>
  <si>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</si>
  <si>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</si>
  <si>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</si>
  <si>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</si>
  <si>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</si>
  <si>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</si>
  <si>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</si>
  <si>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</si>
  <si>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</si>
  <si>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</si>
  <si>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</si>
  <si>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</si>
  <si>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</si>
  <si>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</si>
  <si>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</si>
  <si>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</si>
  <si>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</si>
  <si>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</si>
  <si>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</si>
  <si>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</si>
  <si>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</si>
  <si>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</si>
  <si>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</si>
  <si>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</si>
  <si>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</si>
  <si>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</si>
  <si>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</si>
  <si>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</si>
  <si>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</si>
  <si>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</si>
  <si>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</si>
  <si>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</si>
  <si>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</si>
  <si>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</si>
  <si>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</si>
  <si>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</si>
  <si>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</si>
  <si>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</si>
  <si>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</si>
  <si>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</si>
  <si>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</si>
  <si>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</si>
  <si>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</si>
  <si>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</si>
  <si>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</si>
  <si>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</si>
  <si>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</si>
  <si>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</si>
  <si>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</si>
  <si>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</si>
  <si>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</si>
  <si>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</si>
  <si>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</si>
  <si>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</si>
  <si>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</si>
  <si>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</si>
  <si>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</si>
  <si>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</si>
  <si>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</si>
  <si>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</si>
  <si>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</si>
  <si>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</si>
  <si>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</si>
  <si>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</si>
  <si>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</si>
  <si>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</si>
  <si>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</si>
  <si>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</si>
  <si>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</si>
  <si>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</si>
  <si>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</si>
  <si>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</si>
  <si>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</si>
  <si>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</si>
  <si>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</si>
  <si>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</si>
  <si>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</si>
  <si>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</si>
  <si>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</si>
  <si>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</si>
  <si>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</si>
  <si>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</si>
  <si>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</si>
  <si>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</si>
  <si>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</si>
  <si>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</si>
  <si>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</si>
  <si>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</si>
  <si>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</si>
  <si>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</si>
  <si>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</si>
  <si>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</si>
  <si>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</si>
  <si>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</si>
  <si>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</si>
  <si>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</si>
  <si>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</si>
  <si>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</si>
  <si>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</si>
  <si>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</si>
  <si>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</si>
  <si>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</si>
  <si>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</si>
  <si>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</si>
  <si>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</si>
  <si>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</si>
  <si>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</si>
  <si>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</si>
  <si>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</si>
  <si>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</si>
  <si>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</si>
  <si>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</si>
  <si>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</si>
  <si>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</si>
  <si>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</si>
  <si>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</si>
  <si>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</si>
  <si>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</si>
  <si>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</si>
  <si>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</si>
  <si>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</si>
  <si>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</si>
  <si>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</si>
  <si>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</si>
  <si>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</si>
  <si>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</si>
  <si>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</si>
  <si>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</si>
  <si>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</si>
  <si>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</si>
  <si>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</si>
  <si>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</si>
  <si>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</si>
  <si>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</si>
  <si>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</si>
  <si>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</si>
  <si>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</si>
  <si>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</si>
  <si>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</si>
  <si>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</si>
  <si>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</si>
  <si>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</si>
  <si>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</si>
  <si>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</si>
  <si>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</si>
  <si>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</si>
  <si>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</si>
  <si>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</si>
  <si>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</si>
  <si>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</si>
  <si>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</si>
  <si>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</si>
  <si>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</si>
  <si>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</si>
  <si>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</si>
  <si>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</si>
  <si>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</si>
  <si>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</si>
  <si>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</si>
  <si>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</si>
  <si>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</si>
  <si>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</si>
  <si>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</si>
  <si>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</si>
  <si>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</si>
  <si>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</si>
  <si>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</si>
  <si>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</si>
  <si>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</si>
  <si>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</si>
  <si>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</si>
  <si>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</si>
  <si>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</si>
  <si>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</si>
  <si>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</si>
  <si>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</si>
  <si>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</si>
  <si>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</si>
  <si>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</si>
  <si>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</si>
  <si>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</si>
  <si>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</si>
  <si>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</si>
  <si>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</si>
  <si>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</si>
  <si>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</si>
  <si>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</si>
  <si>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</si>
  <si>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</si>
  <si>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</si>
  <si>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</si>
  <si>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</si>
  <si>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</si>
  <si>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</si>
  <si>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</si>
  <si>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</si>
  <si>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</si>
  <si>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</si>
  <si>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</si>
  <si>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</si>
  <si>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</si>
  <si>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</si>
  <si>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</si>
  <si>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</si>
  <si>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</si>
  <si>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</si>
  <si>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</si>
  <si>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</si>
  <si>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</si>
  <si>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</si>
  <si>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</si>
  <si>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</si>
  <si>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</si>
  <si>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</si>
  <si>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</si>
  <si>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</si>
  <si>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</si>
  <si>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</si>
  <si>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</si>
  <si>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</si>
  <si>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</si>
  <si>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</si>
  <si>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</si>
  <si>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</si>
  <si>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</si>
  <si>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</si>
  <si>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</si>
  <si>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</si>
  <si>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</si>
  <si>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</si>
  <si>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</si>
  <si>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</si>
  <si>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</si>
  <si>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</si>
  <si>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</si>
  <si>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</si>
  <si>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</si>
  <si>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</si>
  <si>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</si>
  <si>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</si>
  <si>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</si>
  <si>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</si>
  <si>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</si>
  <si>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</si>
  <si>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</si>
  <si>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</si>
  <si>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</si>
  <si>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</si>
  <si>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</si>
  <si>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</si>
  <si>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</si>
  <si>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</si>
  <si>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</si>
  <si>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</si>
  <si>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</si>
  <si>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</si>
  <si>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</si>
  <si>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</si>
  <si>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</si>
  <si>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</si>
  <si>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</si>
  <si>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</si>
  <si>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</si>
  <si>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</si>
  <si>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</si>
  <si>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</si>
  <si>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</si>
  <si>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</si>
  <si>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</si>
  <si>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</si>
  <si>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</si>
  <si>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</si>
  <si>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</si>
  <si>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</si>
  <si>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</si>
  <si>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</si>
  <si>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</si>
  <si>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</si>
  <si>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</si>
  <si>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</si>
  <si>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</si>
  <si>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</si>
  <si>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</si>
  <si>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</si>
  <si>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</si>
  <si>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</si>
  <si>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</si>
  <si>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</si>
  <si>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</si>
  <si>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</si>
  <si>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</si>
  <si>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</si>
  <si>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</si>
  <si>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</si>
  <si>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</si>
  <si>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</si>
  <si>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</si>
  <si>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</si>
  <si>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</si>
  <si>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</si>
  <si>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</si>
  <si>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</si>
  <si>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</si>
  <si>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</si>
  <si>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</si>
  <si>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</si>
  <si>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</si>
  <si>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</si>
  <si>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</si>
  <si>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</si>
  <si>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</si>
  <si>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</si>
  <si>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</si>
  <si>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</si>
  <si>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</si>
  <si>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</si>
  <si>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</si>
  <si>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</si>
  <si>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</si>
  <si>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</si>
  <si>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</si>
  <si>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</si>
  <si>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</si>
  <si>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</si>
  <si>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</si>
  <si>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</si>
  <si>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</si>
  <si>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</si>
  <si>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</si>
  <si>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</si>
  <si>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</si>
  <si>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</si>
  <si>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</si>
  <si>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</si>
  <si>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</si>
  <si>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</si>
  <si>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</si>
  <si>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</si>
  <si>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</si>
  <si>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</si>
  <si>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</si>
  <si>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</si>
  <si>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</si>
  <si>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</si>
  <si>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</si>
  <si>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</si>
  <si>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</si>
  <si>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</si>
  <si>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</si>
  <si>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</si>
  <si>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</si>
  <si>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</si>
  <si>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</si>
  <si>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</si>
  <si>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</si>
  <si>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</si>
  <si>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</si>
  <si>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</si>
  <si>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</si>
  <si>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</si>
  <si>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</si>
  <si>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</si>
  <si>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</si>
  <si>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</si>
  <si>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</si>
  <si>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</si>
  <si>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</si>
  <si>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</si>
  <si>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</si>
  <si>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</si>
  <si>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</si>
  <si>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</si>
  <si>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</si>
  <si>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</si>
  <si>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</si>
  <si>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</si>
  <si>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</si>
  <si>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</si>
  <si>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</si>
  <si>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</si>
  <si>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</si>
  <si>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</si>
  <si>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</si>
  <si>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</si>
  <si>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</si>
  <si>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</si>
  <si>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</si>
  <si>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</si>
  <si>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</si>
  <si>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</si>
  <si>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</si>
  <si>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</si>
  <si>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</si>
  <si>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</si>
  <si>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</si>
  <si>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</si>
  <si>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</si>
  <si>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</si>
  <si>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</si>
  <si>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</si>
  <si>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</si>
  <si>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</si>
  <si>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</si>
  <si>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</si>
  <si>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</si>
  <si>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</si>
  <si>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</si>
  <si>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</si>
  <si>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</si>
  <si>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</si>
  <si>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</si>
  <si>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</si>
  <si>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</si>
  <si>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</si>
  <si>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</si>
  <si>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</si>
  <si>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</si>
  <si>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</si>
  <si>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</si>
  <si>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</si>
  <si>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</si>
  <si>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</si>
  <si>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</si>
  <si>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</si>
  <si>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</si>
  <si>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</si>
  <si>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</si>
  <si>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</si>
  <si>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</si>
  <si>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</si>
  <si>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</si>
  <si>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</si>
  <si>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</si>
  <si>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</si>
  <si>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</si>
  <si>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</si>
  <si>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</si>
  <si>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</si>
  <si>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</si>
  <si>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</si>
  <si>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</si>
  <si>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</si>
  <si>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</si>
  <si>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</si>
  <si>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</si>
  <si>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</si>
  <si>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</si>
  <si>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</si>
  <si>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</si>
  <si>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</si>
  <si>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</si>
  <si>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</si>
  <si>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</si>
  <si>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</si>
  <si>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</si>
  <si>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</si>
  <si>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</si>
  <si>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</si>
  <si>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</si>
  <si>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</si>
  <si>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</si>
  <si>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</si>
  <si>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</si>
  <si>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</si>
  <si>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</si>
  <si>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</si>
  <si>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</si>
  <si>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</si>
  <si>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</si>
  <si>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</si>
  <si>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</si>
  <si>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</si>
  <si>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</si>
  <si>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</si>
  <si>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</si>
  <si>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</si>
  <si>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</si>
  <si>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</si>
  <si>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</si>
  <si>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</si>
  <si>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</si>
  <si>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</si>
  <si>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</si>
  <si>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</si>
  <si>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</si>
  <si>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</si>
  <si>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</si>
  <si>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</si>
  <si>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</si>
  <si>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</si>
  <si>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</si>
  <si>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</si>
  <si>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</si>
  <si>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</si>
  <si>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</si>
  <si>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</si>
  <si>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</si>
  <si>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</si>
  <si>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</si>
  <si>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</si>
  <si>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</si>
  <si>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</si>
  <si>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</si>
  <si>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</si>
  <si>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</si>
  <si>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</si>
  <si>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</si>
  <si>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</si>
  <si>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</si>
  <si>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</si>
  <si>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</si>
  <si>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</si>
  <si>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</si>
  <si>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</si>
  <si>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</si>
  <si>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</si>
  <si>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</si>
  <si>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</si>
  <si>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</si>
  <si>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</si>
  <si>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</si>
  <si>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</si>
  <si>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</si>
  <si>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</si>
  <si>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</si>
  <si>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</si>
  <si>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</si>
  <si>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</si>
  <si>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</si>
  <si>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</si>
  <si>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</si>
  <si>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</si>
  <si>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</si>
  <si>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</si>
  <si>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</si>
  <si>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</si>
  <si>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</si>
  <si>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</si>
  <si>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</si>
  <si>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</si>
  <si>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</si>
  <si>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</si>
  <si>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</si>
  <si>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</si>
  <si>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</si>
  <si>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</si>
  <si>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</si>
  <si>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</si>
  <si>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</si>
  <si>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</si>
  <si>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</si>
  <si>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</si>
  <si>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</si>
  <si>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</si>
  <si>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</si>
  <si>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</si>
  <si>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</si>
  <si>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</si>
  <si>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</si>
  <si>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</si>
  <si>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</si>
  <si>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</si>
  <si>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</si>
  <si>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</si>
  <si>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</si>
  <si>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</si>
  <si>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</si>
  <si>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</si>
  <si>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</si>
  <si>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</si>
  <si>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</si>
  <si>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</si>
  <si>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</si>
  <si>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</si>
  <si>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</si>
  <si>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</si>
  <si>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</si>
  <si>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</si>
  <si>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</si>
  <si>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</si>
  <si>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</si>
  <si>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</si>
  <si>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</si>
  <si>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</si>
  <si>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</si>
  <si>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</si>
  <si>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</si>
  <si>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</si>
  <si>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</si>
  <si>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</si>
  <si>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</si>
  <si>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</si>
  <si>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</si>
  <si>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</si>
  <si>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</si>
  <si>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</si>
  <si>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</si>
  <si>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</si>
  <si>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</si>
  <si>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</si>
  <si>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</si>
  <si>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</si>
  <si>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</si>
  <si>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</si>
  <si>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</si>
  <si>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</si>
  <si>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</si>
  <si>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</si>
  <si>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</si>
  <si>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</si>
  <si>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</si>
  <si>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</si>
  <si>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</si>
  <si>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</si>
  <si>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</si>
  <si>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</si>
  <si>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</si>
  <si>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</si>
  <si>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</si>
  <si>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</si>
  <si>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</si>
  <si>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</si>
  <si>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</si>
  <si>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</si>
  <si>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</si>
  <si>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</si>
  <si>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</si>
  <si>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</si>
  <si>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</si>
  <si>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</si>
  <si>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</si>
  <si>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</si>
  <si>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</si>
  <si>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</si>
  <si>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</si>
  <si>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</si>
  <si>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</si>
  <si>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</si>
  <si>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</si>
  <si>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</si>
  <si>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</si>
  <si>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</si>
  <si>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</si>
  <si>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</si>
  <si>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</si>
  <si>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</si>
  <si>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</si>
  <si>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</si>
  <si>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</si>
  <si>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</si>
  <si>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</si>
  <si>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</si>
  <si>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</si>
  <si>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</si>
  <si>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</si>
  <si>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</si>
  <si>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</si>
  <si>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</si>
  <si>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</si>
  <si>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</si>
  <si>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</si>
  <si>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</si>
  <si>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</si>
  <si>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</si>
  <si>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</si>
  <si>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</si>
  <si>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</si>
  <si>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</si>
  <si>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</si>
  <si>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</si>
  <si>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</si>
  <si>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</si>
  <si>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</si>
  <si>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</si>
  <si>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</si>
  <si>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</si>
  <si>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</si>
  <si>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</si>
  <si>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</si>
  <si>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</si>
  <si>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</si>
  <si>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</si>
  <si>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</si>
  <si>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</si>
  <si>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</si>
  <si>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</si>
  <si>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</si>
  <si>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</si>
  <si>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</si>
  <si>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</si>
  <si>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</si>
  <si>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</si>
  <si>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</si>
  <si>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</si>
  <si>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</si>
  <si>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</si>
  <si>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</si>
  <si>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</si>
  <si>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</si>
  <si>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</si>
  <si>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</si>
  <si>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</si>
  <si>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</si>
  <si>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</si>
  <si>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</si>
  <si>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</si>
  <si>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</si>
  <si>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</si>
  <si>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</si>
  <si>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</si>
  <si>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</si>
  <si>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</si>
  <si>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</si>
  <si>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</si>
  <si>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</si>
  <si>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</si>
  <si>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</si>
  <si>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</si>
  <si>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</si>
  <si>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</si>
  <si>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</si>
  <si>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</si>
  <si>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</si>
  <si>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</si>
  <si>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</si>
  <si>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</si>
  <si>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</si>
  <si>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</si>
  <si>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</si>
  <si>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</si>
  <si>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</si>
  <si>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</si>
  <si>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</si>
  <si>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</si>
  <si>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</si>
  <si>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</si>
  <si>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</si>
  <si>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</si>
  <si>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</si>
  <si>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</si>
  <si>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</si>
  <si>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</si>
  <si>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</si>
  <si>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</si>
  <si>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</si>
  <si>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</si>
  <si>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</si>
  <si>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</si>
  <si>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</si>
  <si>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</si>
  <si>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</si>
  <si>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</si>
  <si>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</si>
  <si>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</si>
  <si>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</si>
  <si>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</si>
  <si>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</si>
  <si>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</si>
  <si>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</si>
  <si>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</si>
  <si>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</si>
  <si>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</si>
  <si>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</si>
  <si>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</si>
  <si>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</si>
  <si>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</si>
  <si>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</si>
  <si>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</si>
  <si>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</si>
  <si>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</si>
  <si>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</si>
  <si>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</si>
  <si>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</si>
  <si>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</si>
  <si>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</si>
  <si>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</si>
  <si>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</si>
  <si>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</si>
  <si>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</si>
  <si>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</si>
  <si>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</si>
  <si>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</si>
  <si>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</si>
  <si>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</si>
  <si>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</si>
  <si>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</si>
  <si>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</si>
  <si>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</si>
  <si>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</si>
  <si>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</si>
  <si>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</si>
  <si>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</si>
  <si>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</si>
  <si>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</si>
  <si>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</si>
  <si>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</si>
  <si>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</si>
  <si>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</si>
  <si>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</si>
  <si>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</si>
  <si>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</si>
  <si>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</si>
  <si>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</si>
  <si>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</si>
  <si>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</si>
  <si>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</si>
  <si>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</si>
  <si>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</si>
  <si>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</si>
  <si>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</si>
  <si>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</si>
  <si>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</si>
  <si>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</si>
  <si>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</si>
  <si>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</si>
  <si>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</si>
  <si>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</si>
  <si>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</si>
  <si>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</si>
  <si>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</si>
  <si>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</si>
  <si>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</si>
  <si>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</si>
  <si>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</si>
  <si>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</si>
  <si>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</si>
  <si>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</si>
  <si>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</si>
  <si>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</si>
  <si>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</si>
  <si>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</si>
  <si>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</si>
  <si>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</si>
  <si>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</si>
  <si>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</si>
  <si>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</si>
  <si>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</si>
  <si>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</si>
  <si>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</si>
  <si>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</si>
  <si>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</si>
  <si>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</si>
  <si>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</si>
  <si>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</si>
  <si>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</si>
  <si>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</si>
  <si>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</si>
  <si>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</si>
  <si>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</si>
  <si>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</si>
  <si>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</si>
  <si>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</si>
  <si>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</si>
  <si>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</si>
  <si>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</si>
  <si>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</si>
  <si>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</si>
  <si>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</si>
  <si>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</si>
  <si>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</si>
  <si>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</si>
  <si>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</si>
  <si>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</si>
  <si>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</si>
  <si>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</si>
  <si>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</si>
  <si>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</si>
  <si>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</si>
  <si>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</si>
  <si>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</si>
  <si>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</si>
  <si>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</si>
  <si>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</si>
  <si>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</si>
  <si>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</si>
  <si>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</si>
  <si>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</si>
  <si>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</si>
  <si>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</si>
  <si>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</si>
  <si>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</si>
  <si>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</si>
  <si>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</si>
  <si>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</si>
  <si>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</si>
  <si>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</si>
  <si>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</si>
  <si>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</si>
  <si>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</si>
  <si>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</si>
  <si>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</si>
  <si>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</si>
  <si>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</si>
  <si>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</si>
  <si>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</si>
  <si>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</si>
  <si>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</si>
  <si>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</si>
  <si>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</si>
  <si>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</si>
  <si>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</si>
  <si>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</si>
  <si>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</si>
  <si>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</si>
  <si>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</si>
  <si>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</si>
  <si>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</si>
  <si>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</si>
  <si>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</si>
  <si>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</si>
  <si>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</si>
  <si>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</si>
  <si>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</si>
  <si>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</si>
  <si>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</si>
  <si>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</si>
  <si>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</si>
  <si>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</si>
  <si>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</si>
  <si>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</si>
  <si>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</si>
  <si>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</si>
  <si>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</si>
  <si>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</si>
  <si>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</si>
  <si>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</si>
  <si>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</si>
  <si>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</si>
  <si>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</si>
  <si>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</si>
  <si>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</si>
  <si>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</si>
  <si>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</si>
  <si>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</si>
  <si>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</si>
  <si>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</si>
  <si>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</si>
  <si>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</si>
  <si>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</si>
  <si>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</si>
  <si>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</si>
  <si>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</si>
  <si>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</si>
  <si>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</si>
  <si>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</si>
  <si>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</si>
  <si>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</si>
  <si>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</si>
  <si>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</si>
  <si>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</si>
  <si>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</si>
  <si>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</si>
  <si>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</si>
  <si>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</si>
  <si>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</si>
  <si>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</si>
  <si>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</si>
  <si>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</si>
  <si>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</si>
  <si>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</si>
  <si>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</si>
  <si>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</si>
  <si>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</si>
  <si>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</si>
  <si>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</si>
  <si>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</si>
  <si>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</si>
  <si>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</si>
  <si>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</si>
  <si>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</si>
  <si>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</si>
  <si>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</si>
  <si>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</si>
  <si>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</si>
  <si>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</si>
  <si>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</si>
  <si>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</si>
  <si>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</si>
  <si>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</si>
  <si>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</si>
  <si>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</si>
  <si>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</si>
  <si>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</si>
  <si>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</si>
  <si>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</si>
  <si>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</si>
  <si>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</si>
  <si>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</si>
  <si>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</si>
  <si>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</si>
  <si>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</si>
  <si>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</si>
  <si>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</si>
  <si>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</si>
  <si>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</si>
  <si>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</si>
  <si>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</si>
  <si>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</si>
  <si>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</si>
  <si>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</si>
  <si>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</si>
  <si>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</si>
  <si>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</si>
  <si>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</si>
  <si>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</si>
  <si>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</si>
  <si>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</si>
  <si>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</si>
  <si>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</si>
  <si>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</si>
  <si>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</si>
  <si>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</si>
  <si>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</si>
  <si>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</si>
  <si>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</si>
  <si>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</si>
  <si>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</si>
  <si>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</si>
  <si>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</si>
  <si>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</si>
  <si>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</si>
  <si>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</si>
  <si>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</si>
  <si>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</si>
  <si>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</si>
  <si>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</si>
  <si>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</si>
  <si>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</si>
  <si>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</si>
  <si>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</si>
  <si>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</si>
  <si>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</si>
  <si>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</si>
  <si>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</si>
  <si>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</si>
  <si>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</si>
  <si>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</si>
  <si>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</si>
  <si>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</si>
  <si>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</si>
  <si>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</si>
  <si>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</si>
  <si>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</si>
  <si>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</si>
  <si>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</si>
  <si>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</si>
  <si>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</si>
  <si>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</si>
  <si>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</si>
  <si>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</si>
  <si>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</si>
  <si>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</si>
  <si>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</si>
  <si>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</si>
  <si>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</si>
  <si>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</si>
  <si>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</si>
  <si>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</si>
  <si>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</si>
  <si>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</si>
  <si>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</si>
  <si>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</si>
  <si>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</si>
  <si>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</si>
  <si>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</si>
  <si>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</si>
  <si>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</si>
  <si>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</si>
  <si>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</si>
  <si>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</si>
  <si>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</si>
  <si>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</si>
  <si>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</si>
  <si>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</si>
  <si>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</si>
  <si>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</si>
  <si>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</si>
  <si>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</si>
  <si>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</si>
  <si>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</si>
  <si>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</si>
  <si>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</si>
  <si>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</si>
  <si>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</si>
  <si>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</si>
  <si>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</si>
  <si>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</si>
  <si>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</si>
  <si>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</si>
  <si>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</si>
  <si>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</si>
  <si>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</si>
  <si>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</si>
  <si>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</si>
  <si>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</si>
  <si>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</si>
  <si>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</si>
  <si>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</si>
  <si>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</si>
  <si>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</si>
  <si>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</si>
  <si>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</si>
  <si>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</si>
  <si>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</si>
  <si>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</si>
  <si>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</si>
  <si>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</si>
  <si>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</si>
  <si>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</si>
  <si>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</si>
  <si>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</si>
  <si>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</si>
  <si>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</si>
  <si>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</si>
  <si>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</si>
  <si>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</si>
  <si>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</si>
  <si>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</si>
  <si>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</si>
  <si>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</si>
  <si>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</si>
  <si>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</si>
  <si>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</si>
  <si>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</si>
  <si>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</si>
  <si>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</si>
  <si>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</si>
  <si>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</si>
  <si>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</si>
  <si>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</si>
  <si>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</si>
  <si>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</si>
  <si>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</si>
  <si>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</si>
  <si>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</si>
  <si>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</si>
  <si>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</si>
  <si>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</si>
  <si>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</si>
  <si>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</si>
  <si>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</si>
  <si>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</si>
  <si>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</si>
  <si>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</si>
  <si>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</si>
  <si>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</si>
  <si>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</si>
  <si>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</si>
  <si>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</si>
  <si>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</si>
  <si>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</si>
  <si>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</si>
  <si>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</si>
  <si>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</si>
  <si>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</si>
  <si>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</si>
  <si>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</si>
  <si>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</si>
  <si>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</si>
  <si>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</si>
  <si>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</si>
  <si>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</si>
  <si>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</si>
  <si>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</si>
  <si>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</si>
  <si>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</si>
  <si>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</si>
  <si>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</si>
  <si>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</si>
  <si>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</si>
  <si>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</si>
  <si>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</si>
  <si>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</si>
  <si>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</si>
  <si>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</si>
  <si>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</si>
  <si>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</si>
  <si>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</si>
  <si>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</si>
  <si>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</si>
  <si>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</si>
  <si>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</si>
  <si>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</si>
  <si>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</si>
  <si>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</si>
  <si>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</si>
  <si>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</si>
  <si>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</si>
  <si>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</si>
  <si>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</si>
  <si>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</si>
  <si>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</si>
  <si>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</si>
  <si>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</si>
  <si>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</si>
  <si>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</si>
  <si>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</si>
  <si>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</si>
  <si>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</si>
  <si>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</si>
  <si>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</si>
  <si>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</si>
  <si>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</si>
  <si>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</si>
  <si>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</si>
  <si>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</si>
  <si>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</si>
  <si>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</si>
  <si>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</si>
  <si>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</si>
  <si>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</si>
  <si>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</si>
  <si>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</si>
  <si>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</si>
  <si>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</si>
  <si>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</si>
  <si>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</si>
  <si>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</si>
  <si>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</si>
  <si>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</si>
  <si>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</si>
  <si>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</si>
  <si>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</si>
  <si>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</si>
  <si>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</si>
  <si>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</si>
  <si>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</si>
  <si>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</si>
  <si>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</si>
  <si>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</si>
  <si>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</si>
  <si>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</si>
  <si>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</si>
  <si>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</si>
  <si>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</si>
  <si>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</si>
  <si>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</si>
  <si>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</si>
  <si>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</si>
  <si>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</si>
  <si>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</si>
  <si>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</si>
  <si>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</si>
  <si>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</si>
  <si>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</si>
  <si>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</si>
  <si>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</si>
  <si>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</si>
  <si>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</si>
  <si>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</si>
  <si>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</si>
  <si>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</si>
  <si>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</si>
  <si>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</si>
  <si>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</si>
  <si>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</si>
  <si>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</si>
  <si>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</si>
  <si>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</si>
  <si>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</si>
  <si>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</si>
  <si>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</si>
  <si>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</si>
  <si>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</si>
  <si>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</si>
  <si>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</si>
  <si>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</si>
  <si>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</si>
  <si>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</si>
  <si>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</si>
  <si>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</si>
  <si>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</si>
  <si>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</si>
  <si>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</si>
  <si>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</si>
  <si>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</si>
  <si>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</si>
  <si>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</si>
  <si>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</si>
  <si>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</si>
  <si>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</si>
  <si>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</si>
  <si>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</si>
  <si>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</si>
  <si>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</si>
  <si>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</si>
  <si>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</si>
  <si>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</si>
  <si>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</si>
  <si>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</si>
  <si>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</si>
  <si>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</si>
  <si>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</si>
  <si>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</si>
  <si>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</si>
  <si>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</si>
  <si>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</si>
  <si>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</si>
  <si>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</si>
  <si>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</si>
  <si>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</si>
  <si>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</si>
  <si>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</si>
  <si>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</si>
  <si>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</si>
  <si>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</si>
  <si>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</si>
  <si>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</si>
  <si>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</si>
  <si>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</si>
  <si>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</si>
  <si>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</si>
  <si>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</si>
  <si>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</si>
  <si>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</si>
  <si>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</si>
  <si>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</si>
  <si>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</si>
  <si>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</si>
  <si>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</si>
  <si>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</si>
  <si>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</si>
  <si>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</si>
  <si>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</si>
  <si>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</si>
  <si>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</si>
  <si>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</si>
  <si>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</si>
  <si>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</si>
  <si>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</si>
  <si>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</si>
  <si>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</si>
  <si>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</si>
  <si>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</si>
  <si>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</si>
  <si>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</si>
  <si>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</si>
  <si>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</si>
  <si>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</si>
  <si>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</si>
  <si>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</si>
  <si>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</si>
  <si>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</si>
  <si>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</si>
  <si>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</si>
  <si>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</si>
  <si>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</si>
  <si>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</si>
  <si>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</si>
  <si>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</si>
  <si>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</si>
  <si>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</si>
  <si>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</si>
  <si>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</si>
  <si>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</si>
  <si>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</si>
  <si>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</si>
  <si>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</si>
  <si>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</si>
  <si>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</si>
  <si>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</si>
  <si>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</si>
  <si>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</si>
  <si>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</si>
  <si>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</si>
  <si>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</si>
  <si>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</si>
  <si>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</si>
  <si>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</si>
  <si>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</si>
  <si>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</si>
  <si>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</si>
  <si>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</si>
  <si>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</si>
  <si>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</si>
  <si>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</si>
  <si>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</si>
  <si>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</si>
  <si>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</si>
  <si>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</si>
  <si>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</si>
  <si>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</si>
  <si>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</si>
  <si>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</si>
  <si>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</si>
  <si>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</si>
  <si>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</si>
  <si>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</si>
  <si>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</si>
  <si>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</si>
  <si>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</si>
  <si>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</si>
  <si>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</si>
  <si>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</si>
  <si>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</si>
  <si>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</si>
  <si>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</si>
  <si>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</si>
  <si>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</si>
  <si>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</si>
  <si>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</si>
  <si>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</si>
  <si>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</si>
  <si>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</si>
  <si>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</si>
  <si>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</si>
  <si>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</si>
  <si>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</si>
  <si>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</si>
  <si>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</si>
  <si>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</si>
  <si>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</si>
  <si>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</si>
  <si>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</si>
  <si>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</si>
  <si>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</si>
  <si>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</si>
  <si>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</si>
  <si>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</si>
  <si>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</si>
  <si>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</si>
  <si>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</si>
  <si>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</si>
  <si>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</si>
  <si>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</si>
  <si>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</si>
  <si>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</si>
  <si>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</si>
  <si>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</si>
  <si>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</si>
  <si>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</si>
  <si>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</si>
  <si>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</si>
  <si>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</si>
  <si>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</si>
  <si>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</si>
  <si>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</si>
  <si>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</si>
  <si>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</si>
  <si>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</si>
  <si>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</si>
  <si>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</si>
  <si>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</si>
  <si>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</si>
  <si>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</si>
  <si>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</si>
  <si>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</si>
  <si>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</si>
  <si>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</si>
  <si>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</si>
  <si>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</si>
  <si>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</si>
  <si>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</si>
  <si>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</si>
  <si>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</si>
  <si>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</si>
  <si>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</si>
  <si>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</si>
  <si>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</si>
  <si>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</si>
  <si>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</si>
  <si>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</si>
  <si>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</si>
  <si>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</si>
  <si>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</si>
  <si>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</si>
  <si>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</si>
  <si>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</si>
  <si>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</si>
  <si>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</si>
  <si>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</si>
  <si>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</si>
  <si>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</si>
  <si>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</si>
  <si>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</si>
  <si>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</si>
  <si>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</si>
  <si>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</si>
  <si>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</si>
  <si>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</si>
  <si>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</si>
  <si>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</si>
  <si>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</si>
  <si>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</si>
  <si>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</si>
  <si>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</si>
  <si>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</si>
  <si>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</si>
  <si>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</si>
  <si>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</si>
  <si>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</si>
  <si>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</si>
  <si>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</si>
  <si>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</si>
  <si>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</si>
  <si>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</si>
  <si>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</si>
  <si>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</si>
  <si>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</si>
  <si>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</si>
  <si>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</si>
  <si>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</si>
  <si>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</si>
  <si>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</si>
  <si>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</si>
  <si>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</si>
  <si>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</si>
  <si>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</si>
  <si>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</si>
  <si>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</si>
  <si>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</si>
  <si>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</si>
  <si>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</si>
  <si>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</si>
  <si>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</si>
  <si>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</si>
  <si>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</si>
  <si>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</si>
  <si>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</si>
  <si>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</si>
  <si>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</si>
  <si>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</si>
  <si>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</si>
  <si>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</si>
  <si>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</si>
  <si>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</si>
  <si>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</si>
  <si>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</si>
  <si>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</si>
  <si>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</si>
  <si>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</si>
  <si>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</si>
  <si>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</si>
  <si>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</si>
  <si>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</si>
  <si>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</si>
  <si>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</si>
  <si>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</si>
  <si>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</si>
  <si>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</si>
  <si>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</si>
  <si>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</si>
  <si>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</si>
  <si>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</si>
  <si>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</si>
  <si>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</si>
  <si>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</si>
  <si>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</si>
  <si>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</si>
  <si>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</si>
  <si>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</si>
  <si>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</si>
  <si>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</si>
  <si>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</si>
  <si>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</si>
  <si>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</si>
  <si>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</si>
  <si>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</si>
  <si>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</si>
  <si>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</si>
  <si>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</si>
  <si>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</si>
  <si>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</si>
  <si>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</si>
  <si>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</si>
  <si>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</si>
  <si>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</si>
  <si>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</si>
  <si>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</si>
  <si>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</si>
  <si>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</si>
  <si>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</si>
  <si>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</si>
  <si>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</si>
  <si>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</si>
  <si>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</si>
  <si>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</si>
  <si>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</si>
  <si>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</si>
  <si>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</si>
  <si>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</si>
  <si>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</si>
  <si>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</si>
  <si>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</si>
  <si>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</si>
  <si>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</si>
  <si>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</si>
  <si>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</si>
  <si>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</si>
  <si>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</si>
  <si>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</si>
  <si>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</si>
  <si>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</si>
  <si>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</si>
  <si>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</si>
  <si>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</si>
  <si>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</si>
  <si>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</si>
  <si>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</si>
  <si>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</si>
  <si>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</si>
  <si>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</si>
  <si>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</si>
  <si>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</si>
  <si>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</si>
  <si>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</si>
  <si>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</si>
  <si>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</si>
  <si>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</si>
  <si>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</si>
  <si>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</si>
  <si>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</si>
  <si>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</si>
  <si>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</si>
  <si>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</si>
  <si>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</si>
  <si>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</si>
  <si>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</si>
  <si>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</si>
  <si>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</si>
  <si>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</si>
  <si>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</si>
  <si>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</si>
  <si>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</si>
  <si>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</si>
  <si>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</si>
  <si>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</si>
  <si>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</si>
  <si>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</si>
  <si>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</si>
  <si>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</si>
  <si>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</si>
  <si>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</si>
  <si>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</si>
  <si>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</si>
  <si>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</si>
  <si>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</si>
  <si>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</si>
  <si>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</si>
  <si>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</si>
  <si>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</si>
  <si>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</si>
  <si>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</si>
  <si>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</si>
  <si>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</si>
  <si>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</si>
  <si>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</si>
  <si>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</si>
  <si>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</si>
  <si>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</si>
  <si>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</si>
  <si>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</si>
  <si>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</si>
  <si>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</si>
  <si>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</si>
  <si>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</si>
  <si>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</si>
  <si>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</si>
  <si>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</si>
  <si>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</si>
  <si>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</si>
  <si>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</si>
  <si>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</si>
  <si>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</si>
  <si>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</si>
  <si>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</si>
  <si>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</si>
  <si>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</si>
  <si>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</si>
  <si>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</si>
  <si>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</si>
  <si>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</si>
  <si>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</si>
  <si>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</si>
  <si>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</si>
  <si>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</si>
  <si>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</si>
  <si>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</si>
  <si>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</si>
  <si>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</si>
  <si>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</si>
  <si>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</si>
  <si>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</si>
  <si>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</si>
  <si>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</si>
  <si>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</si>
  <si>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</si>
  <si>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</si>
  <si>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</si>
  <si>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</si>
  <si>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</si>
  <si>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</si>
  <si>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</si>
  <si>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</si>
  <si>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</si>
  <si>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</si>
  <si>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</si>
  <si>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</si>
  <si>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</si>
  <si>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</si>
  <si>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</si>
  <si>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</si>
  <si>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</si>
  <si>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</si>
  <si>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</si>
  <si>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</si>
  <si>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</si>
  <si>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</si>
  <si>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</si>
  <si>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</si>
  <si>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</si>
  <si>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</si>
  <si>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</si>
  <si>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</si>
  <si>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</si>
  <si>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</si>
  <si>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</si>
  <si>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</si>
  <si>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</si>
  <si>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</si>
  <si>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</si>
  <si>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</si>
  <si>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</si>
  <si>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</si>
  <si>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</si>
  <si>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</si>
  <si>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</si>
  <si>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</si>
  <si>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</si>
  <si>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</si>
  <si>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</si>
  <si>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</si>
  <si>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</si>
  <si>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</si>
  <si>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</si>
  <si>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</si>
  <si>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</si>
  <si>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</si>
  <si>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</si>
  <si>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</si>
  <si>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</si>
  <si>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</si>
  <si>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</si>
  <si>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</si>
  <si>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</si>
  <si>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</si>
  <si>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</si>
  <si>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</si>
  <si>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</si>
  <si>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</si>
  <si>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</si>
  <si>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</si>
  <si>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</si>
  <si>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</si>
  <si>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</si>
  <si>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</si>
  <si>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</si>
  <si>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</si>
  <si>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</si>
  <si>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</si>
  <si>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</si>
  <si>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</si>
  <si>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</si>
  <si>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</si>
  <si>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</si>
  <si>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</si>
  <si>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</si>
  <si>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</si>
  <si>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</si>
  <si>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</si>
  <si>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</si>
  <si>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</si>
  <si>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</si>
  <si>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</si>
  <si>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</si>
  <si>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</si>
  <si>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</si>
  <si>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</si>
  <si>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</si>
  <si>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</si>
  <si>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</si>
  <si>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</si>
  <si>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</si>
  <si>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</si>
  <si>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</si>
  <si>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</si>
  <si>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</si>
  <si>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</si>
  <si>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</si>
  <si>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</si>
  <si>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</si>
  <si>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</si>
  <si>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</si>
  <si>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</si>
  <si>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</si>
  <si>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</si>
  <si>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</si>
  <si>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</si>
  <si>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</si>
  <si>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</si>
  <si>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</si>
  <si>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</si>
  <si>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</si>
  <si>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</si>
  <si>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</si>
  <si>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</si>
  <si>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</si>
  <si>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</si>
  <si>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</si>
  <si>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</si>
  <si>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</si>
  <si>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</si>
  <si>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</si>
  <si>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</si>
  <si>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</si>
  <si>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</si>
  <si>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</si>
  <si>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</si>
  <si>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</si>
  <si>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</si>
  <si>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</si>
  <si>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</si>
  <si>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</si>
  <si>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</si>
  <si>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</si>
  <si>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</si>
  <si>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</si>
  <si>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</si>
  <si>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</si>
  <si>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</si>
  <si>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</si>
  <si>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</si>
  <si>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</si>
  <si>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</si>
  <si>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</si>
  <si>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</si>
  <si>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</si>
  <si>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</si>
  <si>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</si>
  <si>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</si>
  <si>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</si>
  <si>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</si>
  <si>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</si>
  <si>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</si>
  <si>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</si>
  <si>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</si>
  <si>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</si>
  <si>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</si>
  <si>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</si>
  <si>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</si>
  <si>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</si>
  <si>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</si>
  <si>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</si>
  <si>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</si>
  <si>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</si>
  <si>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</si>
  <si>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</si>
  <si>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</si>
  <si>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</si>
  <si>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</si>
  <si>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</si>
  <si>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</si>
  <si>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</si>
  <si>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</si>
  <si>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</si>
  <si>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</si>
  <si>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</si>
  <si>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</si>
  <si>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</si>
  <si>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</si>
  <si>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</si>
  <si>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</si>
  <si>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</si>
  <si>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</si>
  <si>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</si>
  <si>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</si>
  <si>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</si>
  <si>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</si>
  <si>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</si>
  <si>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</si>
  <si>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</si>
  <si>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</si>
  <si>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</si>
  <si>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</si>
  <si>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</si>
  <si>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</si>
  <si>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</si>
  <si>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</si>
  <si>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</si>
  <si>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</si>
  <si>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</si>
  <si>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</si>
  <si>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</si>
  <si>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</si>
  <si>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</si>
  <si>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</si>
  <si>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</si>
  <si>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</si>
  <si>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</si>
  <si>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</si>
  <si>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</si>
  <si>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</si>
  <si>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</si>
  <si>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</si>
  <si>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</si>
  <si>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</si>
  <si>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</si>
  <si>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</si>
  <si>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</si>
  <si>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</si>
  <si>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</si>
  <si>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</si>
  <si>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</si>
  <si>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</si>
  <si>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</si>
  <si>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</si>
  <si>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</si>
  <si>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</si>
  <si>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</si>
  <si>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</si>
  <si>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</si>
  <si>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</si>
  <si>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</si>
  <si>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</si>
  <si>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</si>
  <si>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</si>
  <si>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</si>
  <si>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</si>
  <si>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</si>
  <si>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</si>
  <si>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</si>
  <si>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</si>
  <si>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</si>
  <si>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</si>
  <si>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</si>
  <si>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</si>
  <si>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</si>
  <si>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</si>
  <si>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</si>
  <si>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</si>
  <si>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</si>
  <si>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</si>
  <si>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</si>
  <si>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</si>
  <si>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</si>
  <si>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</si>
  <si>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</si>
  <si>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</si>
  <si>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</si>
  <si>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</si>
  <si>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</si>
  <si>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</si>
  <si>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</si>
  <si>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</si>
  <si>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</si>
  <si>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</si>
  <si>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</si>
  <si>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</si>
  <si>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</si>
  <si>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</si>
  <si>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</si>
  <si>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</si>
  <si>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</si>
  <si>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</si>
  <si>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</si>
  <si>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</si>
  <si>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</si>
  <si>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</si>
  <si>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</si>
  <si>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</si>
  <si>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</si>
  <si>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</si>
  <si>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</si>
  <si>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</si>
  <si>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</si>
  <si>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</si>
  <si>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</si>
  <si>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</si>
  <si>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</si>
  <si>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</si>
  <si>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</si>
  <si>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</si>
  <si>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</si>
  <si>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</si>
  <si>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</si>
  <si>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</si>
  <si>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</si>
  <si>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</si>
  <si>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</si>
  <si>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</si>
  <si>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</si>
  <si>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</si>
  <si>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</si>
  <si>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</si>
  <si>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</si>
  <si>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</si>
  <si>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</si>
  <si>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</si>
  <si>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</si>
  <si>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</si>
  <si>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</si>
  <si>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</si>
  <si>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</si>
  <si>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</si>
  <si>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</si>
  <si>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</si>
  <si>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</si>
  <si>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</si>
  <si>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</si>
  <si>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</si>
  <si>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</si>
  <si>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</si>
  <si>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</si>
  <si>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</si>
  <si>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</si>
  <si>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</si>
  <si>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</si>
  <si>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</si>
  <si>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</si>
  <si>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</si>
  <si>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</si>
  <si>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</si>
  <si>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</si>
  <si>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</si>
  <si>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</si>
  <si>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</si>
  <si>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</si>
  <si>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</si>
  <si>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</si>
  <si>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</si>
  <si>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</si>
  <si>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</si>
  <si>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</si>
  <si>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</si>
  <si>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</si>
  <si>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</si>
  <si>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</si>
  <si>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</si>
  <si>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</si>
  <si>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</si>
  <si>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</si>
  <si>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</si>
  <si>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</si>
  <si>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</si>
  <si>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</si>
  <si>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</si>
  <si>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</si>
  <si>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</si>
  <si>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</si>
  <si>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</si>
  <si>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</si>
  <si>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</si>
  <si>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</si>
  <si>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</si>
  <si>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</si>
  <si>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</si>
  <si>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</si>
  <si>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</si>
  <si>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</si>
  <si>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</si>
  <si>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</si>
  <si>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</si>
  <si>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</si>
  <si>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</si>
  <si>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</si>
  <si>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</si>
  <si>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</si>
  <si>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</si>
  <si>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</si>
  <si>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</si>
  <si>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</si>
  <si>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</si>
  <si>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</si>
  <si>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</si>
  <si>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</si>
  <si>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</si>
  <si>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</si>
  <si>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</si>
  <si>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</si>
  <si>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</si>
  <si>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</si>
  <si>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</si>
  <si>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</si>
  <si>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</si>
  <si>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</si>
  <si>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</si>
  <si>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</si>
  <si>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</si>
  <si>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</si>
  <si>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</si>
  <si>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</si>
  <si>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</si>
  <si>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</si>
  <si>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</si>
  <si>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</si>
  <si>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</si>
  <si>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</si>
  <si>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</si>
  <si>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</si>
  <si>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</si>
  <si>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</si>
  <si>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</si>
  <si>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</si>
  <si>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</si>
  <si>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</si>
  <si>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</si>
  <si>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</si>
  <si>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</si>
  <si>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</si>
  <si>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</si>
  <si>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</si>
  <si>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</si>
  <si>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</si>
  <si>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</si>
  <si>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</si>
  <si>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</si>
  <si>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</si>
  <si>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</si>
  <si>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</si>
  <si>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</si>
  <si>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</si>
  <si>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</si>
  <si>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</si>
  <si>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</si>
  <si>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</si>
  <si>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</si>
  <si>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</si>
  <si>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</si>
  <si>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</si>
  <si>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</si>
  <si>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</si>
  <si>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</si>
  <si>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</si>
  <si>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</si>
  <si>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</si>
  <si>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</si>
  <si>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</si>
  <si>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</si>
  <si>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</si>
  <si>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</si>
  <si>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</si>
  <si>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</si>
  <si>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</si>
  <si>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</si>
  <si>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</si>
  <si>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</si>
  <si>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</si>
  <si>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</si>
  <si>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</si>
  <si>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</si>
  <si>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</si>
  <si>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</si>
  <si>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</si>
  <si>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</si>
  <si>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</si>
  <si>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</si>
  <si>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</si>
  <si>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</si>
  <si>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</si>
  <si>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</si>
  <si>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</si>
  <si>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</si>
  <si>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</si>
  <si>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</si>
  <si>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</si>
  <si>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</si>
  <si>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</si>
  <si>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</si>
  <si>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</si>
  <si>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</si>
  <si>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</si>
  <si>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</si>
  <si>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</si>
  <si>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</si>
  <si>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</si>
  <si>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</si>
  <si>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</si>
  <si>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</si>
  <si>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</si>
  <si>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</si>
  <si>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</si>
  <si>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</si>
  <si>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</si>
  <si>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</si>
  <si>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</si>
  <si>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</si>
  <si>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</si>
  <si>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</si>
  <si>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</si>
  <si>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</si>
  <si>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</si>
  <si>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</si>
  <si>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</si>
  <si>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</si>
  <si>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</si>
  <si>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</si>
  <si>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</si>
  <si>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</si>
  <si>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</si>
  <si>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</si>
  <si>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</si>
  <si>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</si>
  <si>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</si>
  <si>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</si>
  <si>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</si>
  <si>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</si>
  <si>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</si>
  <si>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</si>
  <si>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</si>
  <si>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</si>
  <si>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</si>
  <si>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</si>
  <si>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</si>
  <si>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</si>
  <si>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</si>
  <si>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</si>
  <si>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</si>
  <si>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</si>
  <si>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</si>
  <si>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</si>
  <si>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</si>
  <si>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</si>
  <si>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</si>
  <si>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</si>
  <si>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</si>
  <si>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</si>
  <si>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</si>
  <si>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</si>
  <si>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</si>
  <si>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</si>
  <si>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</si>
  <si>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</si>
  <si>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</si>
  <si>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</si>
  <si>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</si>
  <si>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</si>
  <si>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</si>
  <si>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</si>
  <si>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</si>
  <si>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</si>
  <si>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</si>
  <si>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</si>
  <si>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</si>
  <si>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</si>
  <si>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</si>
  <si>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</si>
  <si>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</si>
  <si>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</si>
  <si>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</si>
  <si>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</si>
  <si>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</si>
  <si>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</si>
  <si>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</si>
  <si>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</si>
  <si>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</si>
  <si>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</si>
  <si>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</si>
  <si>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</si>
  <si>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</si>
  <si>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</si>
  <si>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</si>
  <si>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</si>
  <si>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</si>
  <si>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</si>
  <si>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</si>
  <si>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</si>
  <si>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</si>
  <si>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</si>
  <si>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</si>
  <si>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</si>
  <si>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</si>
  <si>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</si>
  <si>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</si>
  <si>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</si>
  <si>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</si>
  <si>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</si>
  <si>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</si>
  <si>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</si>
  <si>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</si>
  <si>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</si>
  <si>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</si>
  <si>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</si>
  <si>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</si>
  <si>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</si>
  <si>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</si>
  <si>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</si>
  <si>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</si>
  <si>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</si>
  <si>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</si>
  <si>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</si>
  <si>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</si>
  <si>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</si>
  <si>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</si>
  <si>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</si>
  <si>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</si>
  <si>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</si>
  <si>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</si>
  <si>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</si>
  <si>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</si>
  <si>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</si>
  <si>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</si>
  <si>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</si>
  <si>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</si>
  <si>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</si>
  <si>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</si>
  <si>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</si>
  <si>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</si>
  <si>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</si>
  <si>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</si>
  <si>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</si>
  <si>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</si>
  <si>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</si>
  <si>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</si>
  <si>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</si>
  <si>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</si>
  <si>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</si>
  <si>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</si>
  <si>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</si>
  <si>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</si>
  <si>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</si>
  <si>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</si>
  <si>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</si>
  <si>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</si>
  <si>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</si>
  <si>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</si>
  <si>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</si>
  <si>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</si>
  <si>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</si>
  <si>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</si>
  <si>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</si>
  <si>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</si>
  <si>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</si>
  <si>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</si>
  <si>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</si>
  <si>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</si>
  <si>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</si>
  <si>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</si>
  <si>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</si>
  <si>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</si>
  <si>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</si>
  <si>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</si>
  <si>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</si>
  <si>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</si>
  <si>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</si>
  <si>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</si>
  <si>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</si>
  <si>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</si>
  <si>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</si>
  <si>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</si>
  <si>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</si>
  <si>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</si>
  <si>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</si>
  <si>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</si>
  <si>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</si>
  <si>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</si>
  <si>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</si>
  <si>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</si>
  <si>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</si>
  <si>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</si>
  <si>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</si>
  <si>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</si>
  <si>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</si>
  <si>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</si>
  <si>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</si>
  <si>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</si>
  <si>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</si>
  <si>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</si>
  <si>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</si>
  <si>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</si>
  <si>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</si>
  <si>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</si>
  <si>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</si>
  <si>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</si>
  <si>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</si>
  <si>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</si>
  <si>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</si>
  <si>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</si>
  <si>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</si>
  <si>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</si>
  <si>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</si>
  <si>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</si>
  <si>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</si>
  <si>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</si>
  <si>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</si>
  <si>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</si>
  <si>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</si>
  <si>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</si>
  <si>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</si>
  <si>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</si>
  <si>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</si>
  <si>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</si>
  <si>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</si>
  <si>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</si>
  <si>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</si>
  <si>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</si>
  <si>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</si>
  <si>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</si>
  <si>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</si>
  <si>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</si>
  <si>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</si>
  <si>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</si>
  <si>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</si>
  <si>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</si>
  <si>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</si>
  <si>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</si>
  <si>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</si>
  <si>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</si>
  <si>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</si>
  <si>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</si>
  <si>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</si>
  <si>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</si>
  <si>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</si>
  <si>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</si>
  <si>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</si>
  <si>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</si>
  <si>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</si>
  <si>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</si>
  <si>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</si>
  <si>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</si>
  <si>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</si>
  <si>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</si>
  <si>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</si>
  <si>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</si>
  <si>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</si>
  <si>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</si>
  <si>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</si>
  <si>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</si>
  <si>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</si>
  <si>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</si>
  <si>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</si>
  <si>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</si>
  <si>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</si>
  <si>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</si>
  <si>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</si>
  <si>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</si>
  <si>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</si>
  <si>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</si>
  <si>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</si>
  <si>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</si>
  <si>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</si>
  <si>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</si>
  <si>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</si>
  <si>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</si>
  <si>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</si>
  <si>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</si>
  <si>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</si>
  <si>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</si>
  <si>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</si>
  <si>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</si>
  <si>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</si>
  <si>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</si>
  <si>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</si>
  <si>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</si>
  <si>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</si>
  <si>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</si>
  <si>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</si>
  <si>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</si>
  <si>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</si>
  <si>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</si>
  <si>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</si>
  <si>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</si>
  <si>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</si>
  <si>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</si>
  <si>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</si>
  <si>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</si>
  <si>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</si>
  <si>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</si>
  <si>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</si>
  <si>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</si>
  <si>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</si>
  <si>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</si>
  <si>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</si>
  <si>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</si>
  <si>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</si>
  <si>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</si>
  <si>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</si>
  <si>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</si>
  <si>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</si>
  <si>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</si>
  <si>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</si>
  <si>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</si>
  <si>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</si>
  <si>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</si>
  <si>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</si>
  <si>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</si>
  <si>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</si>
  <si>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</si>
  <si>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</si>
  <si>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</si>
  <si>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</si>
  <si>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</si>
  <si>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</si>
  <si>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</si>
  <si>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</si>
  <si>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</si>
  <si>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</si>
  <si>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</si>
  <si>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</si>
  <si>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</si>
  <si>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</si>
  <si>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</si>
  <si>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</si>
  <si>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</si>
  <si>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</si>
  <si>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</si>
  <si>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</si>
  <si>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</si>
  <si>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</si>
  <si>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</si>
  <si>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</si>
  <si>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</si>
  <si>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</si>
  <si>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</si>
  <si>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</si>
  <si>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</si>
  <si>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</si>
  <si>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</si>
  <si>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</si>
  <si>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</si>
  <si>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</si>
  <si>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</si>
  <si>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</si>
  <si>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</si>
  <si>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</si>
  <si>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</si>
  <si>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</si>
  <si>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</si>
  <si>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</si>
  <si>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</si>
  <si>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</si>
  <si>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</si>
  <si>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</si>
  <si>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</si>
  <si>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</si>
  <si>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</si>
  <si>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</si>
  <si>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</si>
  <si>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</si>
  <si>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</si>
  <si>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</si>
  <si>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</si>
  <si>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</si>
  <si>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</si>
  <si>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</si>
  <si>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</si>
  <si>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</si>
  <si>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</si>
  <si>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</si>
  <si>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</si>
  <si>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</si>
  <si>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</si>
  <si>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</si>
  <si>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</si>
  <si>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</si>
  <si>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</si>
  <si>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</si>
  <si>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</si>
  <si>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</si>
  <si>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</si>
  <si>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</si>
  <si>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</si>
  <si>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</si>
  <si>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</si>
  <si>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</si>
  <si>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</si>
  <si>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</si>
  <si>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</si>
  <si>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</si>
  <si>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</si>
  <si>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</si>
  <si>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</si>
  <si>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</si>
  <si>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</si>
  <si>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</si>
  <si>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</si>
  <si>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</si>
  <si>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</si>
  <si>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</si>
  <si>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</si>
  <si>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</si>
  <si>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</si>
  <si>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</si>
  <si>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</si>
  <si>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</si>
  <si>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</si>
  <si>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</si>
  <si>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</si>
  <si>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</si>
  <si>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</si>
  <si>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</si>
  <si>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</si>
  <si>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</si>
  <si>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</si>
  <si>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</si>
  <si>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</si>
  <si>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</si>
  <si>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</si>
  <si>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</si>
  <si>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</si>
  <si>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</si>
  <si>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</si>
  <si>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</si>
  <si>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</si>
  <si>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</si>
  <si>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</si>
  <si>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</si>
  <si>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</si>
  <si>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</si>
  <si>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</si>
  <si>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</si>
  <si>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</si>
  <si>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</si>
  <si>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</si>
  <si>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</si>
  <si>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</si>
  <si>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</si>
  <si>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</si>
  <si>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</si>
  <si>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</si>
  <si>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</si>
  <si>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</si>
  <si>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</si>
  <si>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</si>
  <si>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</si>
  <si>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</si>
  <si>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</si>
  <si>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</si>
  <si>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</si>
  <si>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</si>
  <si>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</si>
  <si>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</si>
  <si>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</si>
  <si>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</si>
  <si>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</si>
  <si>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</si>
  <si>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</si>
  <si>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</si>
  <si>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</si>
  <si>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</si>
  <si>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</si>
  <si>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</si>
  <si>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</si>
  <si>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</si>
  <si>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</si>
  <si>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</si>
  <si>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</si>
  <si>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</si>
  <si>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</si>
  <si>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</si>
  <si>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</si>
  <si>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</si>
  <si>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</si>
  <si>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</si>
  <si>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</si>
  <si>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</si>
  <si>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</si>
  <si>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</si>
  <si>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</si>
  <si>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</si>
  <si>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</si>
  <si>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</si>
  <si>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</si>
  <si>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</si>
  <si>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</si>
  <si>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</si>
  <si>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</si>
  <si>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</si>
  <si>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</si>
  <si>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</si>
  <si>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</si>
  <si>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</si>
  <si>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</si>
  <si>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</si>
  <si>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</si>
  <si>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</si>
  <si>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</si>
  <si>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</si>
  <si>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</si>
  <si>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</si>
  <si>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</si>
  <si>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</si>
  <si>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</si>
  <si>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</si>
  <si>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</si>
  <si>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</si>
  <si>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</si>
  <si>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</si>
  <si>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</si>
  <si>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</si>
  <si>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</si>
  <si>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</si>
  <si>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</si>
  <si>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</si>
  <si>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</si>
  <si>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</si>
  <si>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</si>
  <si>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</si>
  <si>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</si>
  <si>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</si>
  <si>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</si>
  <si>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</si>
  <si>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</si>
  <si>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</si>
  <si>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</si>
  <si>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</si>
  <si>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</si>
  <si>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</si>
  <si>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</si>
  <si>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</si>
  <si>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</si>
  <si>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</si>
  <si>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</si>
  <si>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</si>
  <si>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</si>
  <si>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</si>
  <si>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</si>
  <si>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</si>
  <si>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</si>
  <si>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</si>
  <si>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</si>
  <si>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</si>
  <si>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</si>
  <si>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</si>
  <si>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</si>
  <si>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</si>
  <si>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</si>
  <si>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</si>
  <si>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</si>
  <si>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</si>
  <si>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</si>
  <si>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</si>
  <si>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</si>
  <si>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</si>
  <si>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</si>
  <si>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</si>
  <si>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</si>
  <si>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</si>
  <si>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</si>
  <si>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</si>
  <si>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</si>
  <si>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</si>
  <si>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</si>
  <si>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</si>
  <si>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</si>
  <si>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</si>
  <si>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</si>
  <si>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</si>
  <si>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</si>
  <si>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</si>
  <si>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</si>
  <si>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</si>
  <si>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</si>
  <si>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</si>
  <si>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</si>
  <si>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</si>
  <si>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</si>
  <si>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</si>
  <si>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</si>
  <si>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</si>
  <si>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</si>
  <si>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</si>
  <si>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</si>
  <si>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</si>
  <si>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</si>
  <si>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</si>
  <si>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</si>
  <si>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</si>
  <si>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</si>
  <si>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</si>
  <si>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</si>
  <si>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</si>
  <si>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</si>
  <si>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</si>
  <si>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</si>
  <si>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</si>
  <si>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</si>
  <si>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</si>
  <si>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</si>
  <si>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</si>
  <si>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</si>
  <si>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</si>
  <si>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</si>
  <si>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</si>
  <si>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</si>
  <si>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</si>
  <si>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</si>
  <si>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</si>
  <si>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</si>
  <si>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</si>
  <si>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</si>
  <si>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</si>
  <si>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</si>
  <si>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</si>
  <si>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</si>
  <si>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</si>
  <si>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</si>
  <si>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</si>
  <si>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</si>
  <si>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</si>
  <si>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</si>
  <si>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</si>
  <si>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</si>
  <si>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</si>
  <si>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</si>
  <si>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</si>
  <si>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</si>
  <si>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</si>
  <si>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</si>
  <si>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</si>
  <si>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</si>
  <si>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</si>
  <si>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</si>
  <si>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</si>
  <si>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</si>
  <si>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</si>
  <si>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</si>
  <si>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</si>
  <si>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</si>
  <si>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</si>
  <si>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</si>
  <si>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</si>
  <si>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</si>
  <si>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</si>
  <si>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</si>
  <si>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</si>
  <si>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</si>
  <si>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</si>
  <si>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</si>
  <si>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</si>
  <si>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</si>
  <si>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</si>
  <si>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</si>
  <si>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</si>
  <si>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</si>
  <si>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</si>
  <si>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</si>
  <si>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</si>
  <si>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</si>
  <si>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</si>
  <si>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</si>
  <si>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</si>
  <si>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</si>
  <si>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</si>
  <si>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</si>
  <si>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</si>
  <si>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</si>
  <si>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</si>
  <si>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</si>
  <si>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</si>
  <si>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</si>
  <si>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</si>
  <si>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</si>
  <si>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</si>
  <si>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</si>
  <si>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</si>
  <si>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</si>
  <si>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</si>
  <si>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</si>
  <si>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</si>
  <si>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</si>
  <si>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</si>
  <si>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</si>
  <si>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</si>
  <si>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</si>
  <si>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</si>
  <si>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</si>
  <si>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</si>
  <si>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</si>
  <si>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</si>
  <si>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</si>
  <si>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</si>
  <si>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</si>
  <si>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</si>
  <si>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</si>
  <si>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</si>
  <si>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</si>
  <si>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</si>
  <si>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</si>
  <si>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</si>
  <si>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</si>
  <si>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</si>
  <si>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</si>
  <si>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</si>
  <si>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</si>
  <si>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</si>
  <si>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</si>
  <si>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</si>
  <si>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</si>
  <si>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</si>
  <si>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</si>
  <si>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</si>
  <si>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</si>
  <si>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</si>
  <si>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</si>
  <si>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</si>
  <si>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</si>
  <si>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</si>
  <si>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</si>
  <si>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</si>
  <si>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</si>
  <si>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</si>
  <si>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</si>
  <si>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</si>
  <si>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</si>
  <si>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</si>
  <si>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</si>
  <si>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</si>
  <si>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</si>
  <si>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</si>
  <si>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</si>
  <si>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</si>
  <si>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</si>
  <si>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</si>
  <si>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</si>
  <si>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</si>
  <si>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</si>
  <si>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</si>
  <si>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</si>
  <si>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</si>
  <si>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</si>
  <si>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</si>
  <si>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</si>
  <si>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</si>
  <si>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</si>
  <si>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</si>
  <si>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</si>
  <si>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</si>
  <si>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</si>
  <si>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</si>
  <si>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</si>
  <si>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</si>
  <si>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</si>
  <si>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</si>
  <si>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</si>
  <si>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</si>
  <si>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</si>
  <si>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</si>
  <si>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</si>
  <si>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</si>
  <si>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</si>
  <si>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</si>
  <si>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</si>
  <si>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</si>
  <si>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</si>
  <si>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</si>
  <si>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</si>
  <si>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</si>
  <si>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</si>
  <si>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</si>
  <si>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</si>
  <si>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</si>
  <si>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</si>
  <si>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</si>
  <si>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</si>
  <si>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</si>
  <si>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</si>
  <si>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</si>
  <si>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</si>
  <si>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</si>
  <si>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</si>
  <si>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</si>
  <si>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</si>
  <si>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</si>
  <si>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</si>
  <si>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</si>
  <si>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</si>
  <si>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</si>
  <si>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</si>
  <si>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</si>
  <si>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</si>
  <si>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</si>
  <si>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</si>
  <si>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</si>
  <si>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</si>
  <si>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</si>
  <si>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</si>
  <si>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</si>
  <si>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</si>
  <si>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</si>
  <si>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</si>
  <si>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</si>
  <si>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</si>
  <si>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</si>
  <si>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</si>
  <si>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</si>
  <si>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</si>
  <si>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</si>
  <si>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</si>
  <si>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</si>
  <si>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</si>
  <si>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</si>
  <si>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</si>
  <si>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</si>
  <si>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</si>
  <si>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</si>
  <si>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</si>
  <si>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</si>
  <si>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</si>
  <si>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</si>
  <si>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</si>
  <si>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</si>
  <si>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</si>
  <si>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</si>
  <si>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</si>
  <si>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</si>
  <si>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</si>
  <si>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</si>
  <si>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</si>
  <si>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</si>
  <si>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</si>
  <si>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</si>
  <si>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</si>
  <si>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</si>
  <si>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</si>
  <si>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</si>
  <si>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</si>
  <si>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</si>
  <si>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</si>
  <si>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</si>
  <si>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</si>
  <si>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</si>
  <si>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</si>
  <si>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</si>
  <si>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</si>
  <si>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</si>
  <si>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</si>
  <si>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</si>
  <si>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</si>
  <si>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</si>
  <si>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</si>
  <si>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</si>
  <si>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</si>
  <si>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</si>
  <si>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</si>
  <si>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</si>
  <si>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</si>
  <si>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</si>
  <si>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</si>
  <si>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</si>
  <si>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</si>
  <si>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</si>
  <si>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</si>
  <si>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</si>
  <si>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</si>
  <si>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</si>
  <si>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</si>
  <si>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</si>
  <si>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</si>
  <si>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</si>
  <si>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</si>
  <si>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</si>
  <si>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</si>
  <si>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</si>
  <si>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</si>
  <si>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</si>
  <si>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</si>
  <si>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</si>
  <si>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</si>
  <si>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</si>
  <si>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</si>
  <si>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</si>
  <si>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</si>
  <si>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</si>
  <si>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</si>
  <si>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</si>
  <si>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</si>
  <si>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</si>
  <si>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</si>
  <si>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</si>
  <si>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</si>
  <si>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</si>
  <si>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</si>
  <si>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</si>
  <si>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</si>
  <si>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</si>
  <si>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</si>
  <si>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</si>
  <si>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</si>
  <si>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</si>
  <si>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</si>
  <si>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</si>
  <si>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</si>
  <si>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</si>
  <si>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</si>
  <si>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</si>
  <si>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</si>
  <si>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</si>
  <si>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</si>
  <si>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</si>
  <si>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</si>
  <si>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</si>
  <si>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</si>
  <si>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</si>
  <si>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</si>
  <si>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</si>
  <si>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</si>
  <si>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</si>
  <si>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</si>
  <si>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</si>
  <si>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</si>
  <si>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</si>
  <si>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</si>
  <si>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</si>
  <si>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</si>
  <si>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</si>
  <si>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</si>
  <si>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</si>
  <si>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</si>
  <si>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</si>
  <si>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</si>
  <si>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</si>
  <si>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</si>
  <si>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</si>
  <si>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</si>
  <si>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</si>
  <si>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</si>
  <si>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</si>
  <si>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</si>
  <si>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</si>
  <si>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</si>
  <si>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</si>
  <si>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</si>
  <si>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</si>
  <si>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</si>
  <si>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</si>
  <si>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</si>
  <si>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</si>
  <si>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</si>
  <si>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</si>
  <si>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</si>
  <si>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</si>
  <si>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</si>
  <si>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</si>
  <si>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</si>
  <si>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</si>
  <si>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</si>
  <si>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</si>
  <si>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</si>
  <si>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</si>
  <si>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</si>
  <si>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</si>
  <si>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</si>
  <si>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</si>
  <si>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</si>
  <si>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</si>
  <si>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</si>
  <si>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</si>
  <si>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</si>
  <si>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</si>
  <si>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</si>
  <si>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</si>
  <si>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</si>
  <si>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</si>
  <si>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</si>
  <si>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</si>
  <si>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</si>
  <si>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</si>
  <si>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</si>
  <si>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</si>
  <si>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</si>
  <si>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</si>
  <si>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</si>
  <si>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</si>
  <si>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</si>
  <si>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</si>
  <si>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</si>
  <si>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</si>
  <si>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</si>
  <si>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</si>
  <si>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</si>
  <si>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</si>
  <si>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</si>
  <si>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</si>
  <si>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</si>
  <si>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</si>
  <si>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</si>
  <si>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</si>
  <si>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</si>
  <si>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</si>
  <si>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</si>
  <si>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</si>
  <si>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</si>
  <si>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</si>
  <si>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</si>
  <si>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</si>
  <si>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</si>
  <si>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</si>
  <si>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</si>
  <si>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</si>
  <si>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</si>
  <si>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</si>
  <si>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</si>
  <si>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</si>
  <si>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</si>
  <si>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</si>
  <si>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</si>
  <si>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</si>
  <si>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</si>
  <si>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</si>
  <si>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</si>
  <si>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</si>
  <si>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</si>
  <si>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</si>
  <si>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</si>
  <si>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</si>
  <si>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</si>
  <si>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</si>
  <si>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</si>
  <si>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</si>
  <si>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</si>
  <si>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</si>
  <si>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</si>
  <si>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</si>
  <si>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</si>
  <si>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</si>
  <si>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</si>
  <si>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</si>
  <si>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</si>
  <si>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</si>
  <si>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</si>
  <si>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</si>
  <si>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</si>
  <si>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</si>
  <si>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</si>
  <si>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</si>
  <si>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</si>
  <si>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</si>
  <si>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</si>
  <si>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</si>
  <si>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</si>
  <si>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</si>
  <si>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</si>
  <si>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</si>
  <si>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</si>
  <si>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</si>
  <si>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</si>
  <si>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</si>
  <si>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</si>
  <si>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</si>
  <si>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</si>
  <si>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</si>
  <si>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</si>
  <si>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</si>
  <si>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</si>
  <si>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</si>
  <si>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</si>
  <si>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</si>
  <si>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</si>
  <si>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</si>
  <si>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</si>
  <si>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</si>
  <si>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</si>
  <si>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</si>
  <si>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</si>
  <si>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</si>
  <si>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</si>
  <si>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</si>
  <si>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</si>
  <si>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</si>
  <si>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</si>
  <si>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</si>
  <si>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</si>
  <si>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</si>
  <si>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</si>
  <si>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</si>
  <si>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</si>
  <si>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</si>
  <si>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</si>
  <si>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</si>
  <si>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</si>
  <si>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</si>
  <si>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</si>
  <si>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</si>
  <si>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</si>
  <si>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</si>
  <si>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</si>
  <si>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</si>
  <si>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</si>
  <si>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</si>
  <si>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</si>
  <si>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</si>
  <si>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</si>
  <si>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</si>
  <si>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</si>
  <si>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</si>
  <si>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</si>
  <si>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</si>
  <si>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</si>
  <si>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</si>
  <si>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</si>
  <si>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</si>
  <si>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</si>
  <si>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</si>
  <si>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</si>
  <si>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</si>
  <si>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</si>
  <si>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</si>
  <si>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</si>
  <si>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</si>
  <si>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</si>
  <si>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</si>
  <si>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</si>
  <si>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</si>
  <si>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</si>
  <si>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</si>
  <si>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</si>
  <si>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</si>
  <si>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</si>
  <si>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</si>
  <si>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</si>
  <si>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</si>
  <si>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</si>
  <si>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</si>
  <si>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</si>
  <si>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</si>
  <si>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</si>
  <si>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</si>
  <si>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</si>
  <si>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</si>
  <si>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</si>
  <si>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</si>
  <si>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</si>
  <si>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</si>
  <si>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</si>
  <si>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</si>
  <si>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</si>
  <si>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</si>
  <si>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</si>
  <si>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</si>
  <si>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</si>
  <si>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</si>
  <si>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</si>
  <si>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</si>
  <si>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</si>
  <si>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</si>
  <si>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</si>
  <si>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</si>
  <si>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</si>
  <si>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</si>
  <si>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</si>
  <si>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</si>
  <si>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</si>
  <si>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</si>
  <si>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</si>
  <si>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</si>
  <si>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</si>
  <si>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</si>
  <si>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</si>
  <si>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</si>
  <si>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</si>
  <si>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</si>
  <si>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</si>
  <si>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</si>
  <si>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</si>
  <si>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</si>
  <si>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</si>
  <si>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</si>
  <si>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</si>
  <si>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</si>
  <si>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</si>
  <si>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</si>
  <si>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</si>
  <si>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</si>
  <si>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</si>
  <si>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</si>
  <si>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</si>
  <si>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</si>
  <si>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</si>
  <si>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</si>
  <si>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</si>
  <si>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</si>
  <si>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</si>
  <si>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</si>
  <si>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</si>
  <si>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</si>
  <si>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</si>
  <si>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</si>
  <si>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</si>
  <si>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</si>
  <si>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</si>
  <si>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</si>
  <si>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</si>
  <si>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</si>
  <si>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</si>
  <si>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</si>
  <si>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</si>
  <si>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</si>
  <si>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</si>
  <si>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</si>
  <si>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</si>
  <si>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</si>
  <si>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</si>
  <si>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</si>
  <si>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</si>
  <si>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</si>
  <si>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</si>
  <si>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</si>
  <si>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</si>
  <si>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</si>
  <si>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</si>
  <si>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</si>
  <si>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</si>
  <si>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</si>
  <si>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</si>
  <si>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</si>
  <si>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</si>
  <si>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</si>
  <si>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</si>
  <si>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</si>
  <si>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</si>
  <si>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</si>
  <si>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</si>
  <si>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</si>
  <si>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</si>
  <si>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</si>
  <si>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</si>
  <si>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</si>
  <si>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</si>
  <si>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</si>
  <si>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</si>
  <si>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</si>
  <si>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</si>
  <si>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</si>
  <si>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</si>
  <si>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</si>
  <si>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</si>
  <si>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</si>
  <si>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</si>
  <si>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</si>
  <si>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</si>
  <si>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</si>
  <si>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</si>
  <si>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</si>
  <si>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</si>
  <si>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</si>
  <si>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</si>
  <si>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</si>
  <si>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</si>
  <si>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</si>
  <si>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</si>
  <si>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</si>
  <si>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</si>
  <si>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</si>
  <si>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</si>
  <si>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</si>
  <si>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</si>
  <si>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</si>
  <si>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</si>
  <si>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</si>
  <si>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</si>
  <si>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</si>
  <si>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</si>
  <si>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</si>
  <si>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</si>
  <si>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</si>
  <si>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</si>
  <si>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</si>
  <si>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</si>
  <si>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</si>
  <si>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</si>
  <si>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</si>
  <si>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</si>
  <si>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</si>
  <si>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</si>
  <si>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</si>
  <si>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</si>
  <si>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</si>
  <si>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</si>
  <si>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</si>
  <si>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</si>
  <si>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</si>
  <si>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</si>
  <si>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</si>
  <si>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</si>
  <si>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</si>
  <si>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</si>
  <si>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</si>
  <si>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</si>
  <si>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</si>
  <si>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</si>
  <si>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</si>
  <si>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</si>
  <si>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</si>
  <si>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</si>
  <si>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</si>
  <si>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</si>
  <si>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</si>
  <si>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</si>
  <si>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</si>
  <si>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</si>
  <si>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</si>
  <si>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</si>
  <si>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</si>
  <si>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</si>
  <si>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</si>
  <si>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</si>
  <si>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</si>
  <si>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</si>
  <si>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</si>
  <si>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</si>
  <si>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</si>
  <si>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</si>
  <si>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</si>
  <si>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</si>
  <si>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</si>
  <si>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</si>
  <si>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</si>
  <si>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</si>
  <si>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</si>
  <si>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</si>
  <si>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</si>
  <si>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</si>
  <si>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</si>
  <si>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</si>
  <si>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</si>
  <si>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</si>
  <si>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</si>
  <si>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</si>
  <si>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</si>
  <si>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</si>
  <si>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</si>
  <si>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</si>
  <si>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</si>
  <si>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</si>
  <si>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</si>
  <si>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</si>
  <si>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</si>
  <si>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</si>
  <si>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</si>
  <si>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</si>
  <si>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</si>
  <si>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</si>
  <si>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</si>
  <si>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</si>
  <si>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</si>
  <si>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</si>
  <si>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</si>
  <si>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</si>
  <si>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</si>
  <si>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</si>
  <si>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</si>
  <si>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</si>
  <si>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</si>
  <si>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</si>
  <si>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</si>
  <si>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</si>
  <si>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</si>
  <si>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</si>
  <si>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</si>
  <si>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</si>
  <si>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</si>
  <si>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</si>
  <si>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</si>
  <si>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</si>
  <si>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</si>
  <si>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</si>
  <si>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</si>
  <si>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</si>
  <si>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</si>
  <si>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</si>
  <si>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</si>
  <si>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</si>
  <si>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</si>
  <si>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</si>
  <si>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</si>
  <si>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</si>
  <si>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</si>
  <si>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</si>
  <si>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</si>
  <si>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</si>
  <si>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</si>
  <si>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</si>
  <si>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</si>
  <si>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</si>
  <si>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</si>
  <si>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</si>
  <si>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</si>
  <si>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</si>
  <si>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</si>
  <si>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</si>
  <si>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</si>
  <si>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</si>
  <si>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</si>
  <si>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</si>
  <si>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</si>
  <si>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</si>
  <si>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</si>
  <si>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</si>
  <si>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</si>
  <si>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</si>
  <si>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</si>
  <si>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</si>
  <si>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</si>
  <si>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</si>
  <si>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</si>
  <si>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</si>
  <si>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</si>
  <si>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</si>
  <si>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</si>
  <si>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</si>
  <si>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</si>
  <si>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</si>
  <si>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</si>
  <si>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</si>
  <si>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</si>
  <si>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</si>
  <si>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</si>
  <si>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</si>
  <si>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</si>
  <si>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</si>
  <si>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</si>
  <si>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</si>
  <si>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</si>
  <si>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</si>
  <si>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</si>
  <si>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</si>
  <si>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</si>
  <si>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</si>
  <si>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</si>
  <si>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</si>
  <si>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</si>
  <si>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</si>
  <si>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</si>
  <si>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</si>
  <si>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</si>
  <si>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</si>
  <si>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</si>
  <si>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</si>
  <si>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</si>
  <si>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</si>
  <si>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</si>
  <si>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</si>
  <si>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</si>
  <si>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</si>
  <si>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</si>
  <si>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</si>
  <si>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</si>
  <si>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</si>
  <si>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</si>
  <si>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</si>
  <si>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</si>
  <si>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</si>
  <si>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</si>
  <si>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</si>
  <si>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</si>
  <si>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</si>
  <si>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</si>
  <si>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</si>
  <si>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</si>
  <si>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</si>
  <si>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</si>
  <si>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</si>
  <si>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</si>
  <si>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</si>
  <si>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</si>
  <si>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</si>
  <si>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</si>
  <si>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</si>
  <si>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</si>
  <si>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</si>
  <si>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</si>
  <si>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</si>
  <si>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</si>
  <si>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</si>
  <si>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</si>
  <si>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</si>
  <si>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</si>
  <si>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</si>
  <si>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</si>
  <si>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</si>
  <si>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</si>
  <si>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</si>
  <si>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</si>
  <si>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</si>
  <si>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</si>
  <si>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</si>
  <si>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</si>
  <si>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</si>
  <si>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</si>
  <si>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</si>
  <si>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</si>
  <si>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</si>
  <si>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</si>
  <si>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</si>
  <si>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</si>
  <si>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</si>
  <si>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</si>
  <si>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</si>
  <si>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</si>
  <si>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</si>
  <si>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</si>
  <si>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</si>
  <si>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</si>
  <si>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</si>
  <si>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</si>
  <si>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</si>
  <si>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</si>
  <si>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</si>
  <si>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</si>
  <si>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</si>
  <si>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</si>
  <si>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</si>
  <si>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</si>
  <si>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</si>
  <si>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</si>
  <si>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</si>
  <si>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</si>
  <si>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</si>
  <si>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</si>
  <si>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</si>
  <si>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</si>
  <si>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</si>
  <si>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</si>
  <si>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</si>
  <si>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</si>
  <si>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</si>
  <si>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</si>
  <si>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</si>
  <si>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</si>
  <si>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</si>
  <si>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</si>
  <si>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</si>
  <si>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</si>
  <si>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</si>
  <si>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</si>
  <si>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</si>
  <si>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</si>
  <si>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</si>
  <si>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</si>
  <si>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</si>
  <si>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</si>
  <si>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</si>
  <si>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</si>
  <si>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</si>
  <si>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</si>
  <si>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</si>
  <si>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</si>
  <si>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</si>
  <si>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</si>
  <si>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</si>
  <si>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</si>
  <si>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</si>
  <si>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</si>
  <si>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</si>
  <si>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</si>
  <si>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</si>
  <si>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</si>
  <si>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</si>
  <si>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</si>
  <si>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</si>
  <si>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</si>
  <si>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</si>
  <si>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</si>
  <si>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</si>
  <si>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</si>
  <si>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</si>
  <si>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</si>
  <si>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</si>
  <si>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</si>
  <si>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</si>
  <si>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</si>
  <si>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</si>
  <si>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</si>
  <si>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</si>
  <si>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</si>
  <si>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</si>
  <si>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</si>
  <si>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</si>
  <si>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</si>
  <si>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</si>
  <si>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</si>
  <si>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</si>
  <si>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</si>
  <si>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</si>
  <si>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</si>
  <si>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</si>
  <si>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</si>
  <si>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</si>
  <si>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</si>
  <si>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</si>
  <si>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</si>
  <si>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</si>
  <si>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</si>
  <si>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</si>
  <si>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</si>
  <si>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</si>
  <si>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</si>
  <si>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</si>
  <si>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</si>
  <si>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</si>
  <si>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</si>
  <si>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</si>
  <si>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</si>
  <si>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</si>
  <si>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</si>
  <si>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</si>
  <si>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</si>
  <si>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</si>
  <si>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</si>
  <si>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</si>
  <si>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</si>
  <si>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</si>
  <si>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</si>
  <si>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</si>
  <si>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</si>
  <si>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</si>
  <si>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</si>
  <si>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</si>
  <si>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</si>
  <si>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</si>
  <si>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</si>
  <si>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</si>
  <si>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</si>
  <si>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</si>
  <si>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</si>
  <si>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</si>
  <si>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</si>
  <si>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</si>
  <si>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</si>
  <si>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</si>
  <si>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</si>
  <si>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</si>
  <si>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</si>
  <si>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</si>
  <si>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</si>
  <si>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</si>
  <si>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</si>
  <si>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</si>
  <si>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</si>
  <si>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</si>
  <si>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</si>
  <si>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</si>
  <si>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</si>
  <si>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</si>
  <si>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</si>
  <si>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</si>
  <si>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</si>
  <si>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</si>
  <si>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</si>
  <si>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</si>
  <si>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</si>
  <si>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</si>
  <si>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</si>
  <si>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</si>
  <si>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</si>
  <si>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</si>
  <si>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</si>
  <si>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</si>
  <si>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</si>
  <si>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</si>
  <si>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</si>
  <si>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</si>
  <si>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</si>
  <si>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</si>
  <si>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</si>
  <si>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</si>
  <si>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</si>
  <si>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</si>
  <si>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</si>
  <si>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</si>
  <si>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</si>
  <si>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</si>
  <si>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</si>
  <si>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</si>
  <si>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</si>
  <si>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</si>
  <si>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</si>
  <si>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</si>
  <si>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</si>
  <si>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</si>
  <si>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</si>
  <si>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</si>
  <si>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</si>
  <si>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</si>
  <si>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</si>
  <si>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</si>
  <si>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</si>
  <si>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</si>
  <si>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</si>
  <si>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</si>
  <si>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</si>
  <si>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</si>
  <si>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</si>
  <si>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</si>
  <si>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</si>
  <si>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</si>
  <si>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</si>
  <si>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</si>
  <si>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</si>
  <si>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</si>
  <si>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</si>
  <si>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</si>
  <si>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</si>
  <si>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</si>
  <si>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</si>
  <si>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</si>
  <si>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</si>
  <si>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</si>
  <si>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</si>
  <si>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</si>
  <si>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</si>
  <si>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</si>
  <si>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</si>
  <si>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</si>
  <si>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</si>
  <si>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</si>
  <si>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</si>
  <si>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</si>
  <si>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</si>
  <si>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</si>
  <si>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</si>
  <si>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</si>
  <si>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</si>
  <si>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</si>
  <si>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</si>
  <si>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</si>
  <si>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</si>
  <si>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</si>
  <si>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</si>
  <si>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</si>
  <si>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</si>
  <si>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</si>
  <si>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</si>
  <si>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</si>
  <si>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</si>
  <si>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</si>
  <si>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</si>
  <si>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</si>
  <si>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</si>
  <si>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</si>
  <si>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</si>
  <si>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</si>
  <si>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</si>
  <si>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</si>
  <si>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</si>
  <si>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</si>
  <si>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</si>
  <si>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</si>
  <si>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</si>
  <si>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</si>
  <si>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</si>
  <si>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</si>
  <si>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</si>
  <si>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</si>
  <si>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</si>
  <si>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</si>
  <si>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</si>
  <si>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</si>
  <si>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</si>
  <si>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</si>
  <si>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</si>
  <si>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</si>
  <si>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</si>
  <si>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</si>
  <si>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</si>
  <si>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</si>
  <si>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</si>
  <si>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</si>
  <si>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</si>
  <si>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</si>
  <si>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</si>
  <si>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</si>
  <si>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</si>
  <si>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</si>
  <si>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</si>
  <si>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</si>
  <si>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</si>
  <si>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</si>
  <si>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</si>
  <si>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</si>
  <si>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</si>
  <si>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</si>
  <si>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</si>
  <si>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</si>
  <si>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</si>
  <si>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</si>
  <si>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</si>
  <si>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</si>
  <si>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</si>
  <si>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</si>
  <si>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</si>
  <si>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</si>
  <si>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</si>
  <si>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</si>
  <si>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</si>
  <si>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</si>
  <si>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</si>
  <si>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</si>
  <si>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</si>
  <si>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</si>
  <si>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</si>
  <si>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</si>
  <si>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</si>
  <si>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</si>
  <si>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</si>
  <si>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</si>
  <si>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</si>
  <si>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</si>
  <si>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</si>
  <si>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</si>
  <si>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</si>
  <si>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</si>
  <si>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</si>
  <si>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</si>
  <si>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</si>
  <si>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</si>
  <si>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</si>
  <si>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</si>
  <si>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</si>
  <si>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</si>
  <si>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</si>
  <si>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</si>
  <si>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</si>
  <si>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</si>
  <si>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</si>
  <si>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</si>
  <si>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</si>
  <si>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</si>
  <si>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</si>
  <si>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</si>
  <si>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</si>
  <si>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</si>
  <si>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</si>
  <si>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</si>
  <si>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</si>
  <si>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</si>
  <si>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</si>
  <si>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</si>
  <si>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</si>
  <si>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</si>
  <si>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</si>
  <si>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</si>
  <si>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</si>
  <si>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</si>
  <si>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</si>
  <si>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</si>
  <si>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</si>
  <si>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</si>
  <si>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</si>
  <si>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</si>
  <si>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</si>
  <si>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</si>
  <si>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</si>
  <si>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</si>
  <si>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</si>
  <si>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</si>
  <si>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</si>
  <si>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</si>
  <si>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</si>
  <si>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</si>
  <si>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</si>
  <si>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</si>
  <si>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</si>
  <si>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</si>
  <si>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</si>
  <si>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</si>
  <si>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</si>
  <si>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</si>
  <si>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</si>
  <si>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</si>
  <si>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</si>
  <si>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</si>
  <si>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</si>
  <si>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</si>
  <si>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</si>
  <si>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</si>
  <si>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</si>
  <si>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</si>
  <si>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</si>
  <si>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</si>
  <si>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</si>
  <si>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</si>
  <si>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</si>
  <si>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</si>
  <si>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</si>
  <si>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</si>
  <si>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</si>
  <si>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</si>
  <si>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</si>
  <si>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</si>
  <si>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</si>
  <si>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</si>
  <si>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</si>
  <si>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</si>
  <si>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</si>
  <si>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</si>
  <si>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</si>
  <si>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</si>
  <si>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</si>
  <si>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</si>
  <si>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</si>
  <si>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</si>
  <si>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</si>
  <si>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</si>
  <si>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</si>
  <si>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</si>
  <si>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</si>
  <si>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</si>
  <si>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</si>
  <si>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</si>
  <si>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</si>
  <si>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</si>
  <si>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</si>
  <si>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</si>
  <si>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</si>
  <si>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</si>
  <si>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</si>
  <si>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</si>
  <si>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</si>
  <si>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</si>
  <si>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</si>
  <si>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</si>
  <si>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</si>
  <si>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</si>
  <si>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</si>
  <si>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</si>
  <si>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</si>
  <si>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</si>
  <si>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</si>
  <si>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</si>
  <si>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</si>
  <si>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</si>
  <si>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</si>
  <si>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</si>
  <si>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</si>
  <si>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</si>
  <si>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</si>
  <si>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</si>
  <si>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</si>
  <si>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</si>
  <si>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</si>
  <si>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</si>
  <si>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</si>
  <si>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</si>
  <si>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</si>
  <si>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</si>
  <si>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</si>
  <si>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</si>
  <si>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</si>
  <si>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</si>
  <si>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</si>
  <si>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</si>
  <si>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</si>
  <si>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</si>
  <si>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</si>
  <si>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</si>
  <si>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</si>
  <si>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</si>
  <si>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</si>
  <si>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</si>
  <si>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</si>
  <si>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</si>
  <si>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</si>
  <si>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</si>
  <si>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</si>
  <si>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</si>
  <si>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</si>
  <si>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</si>
  <si>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</si>
  <si>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</si>
  <si>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</si>
  <si>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</si>
  <si>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</si>
  <si>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</si>
  <si>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</si>
  <si>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</si>
  <si>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</si>
  <si>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</si>
  <si>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</si>
  <si>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</si>
  <si>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</si>
  <si>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</si>
  <si>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</si>
  <si>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</si>
  <si>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</si>
  <si>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</si>
  <si>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</si>
  <si>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</si>
  <si>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</si>
  <si>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</si>
  <si>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</si>
  <si>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</si>
  <si>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</si>
  <si>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</si>
  <si>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</si>
  <si>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</si>
  <si>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</si>
  <si>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</si>
  <si>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</si>
  <si>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</si>
  <si>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</si>
  <si>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</si>
  <si>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</si>
  <si>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</si>
  <si>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</si>
  <si>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</si>
  <si>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</si>
  <si>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</si>
  <si>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</si>
  <si>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</si>
  <si>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</si>
  <si>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</si>
  <si>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</si>
  <si>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</si>
  <si>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</si>
  <si>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</si>
  <si>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</si>
  <si>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</si>
  <si>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</si>
  <si>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</si>
  <si>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</si>
  <si>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</si>
  <si>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</si>
  <si>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</si>
  <si>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</si>
  <si>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</si>
  <si>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</si>
  <si>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</si>
  <si>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</si>
  <si>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</si>
  <si>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</si>
  <si>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</si>
  <si>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</si>
  <si>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</si>
  <si>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</si>
  <si>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</si>
  <si>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</si>
  <si>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</si>
  <si>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</si>
  <si>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</si>
  <si>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</si>
  <si>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</si>
  <si>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</si>
  <si>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</si>
  <si>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</si>
  <si>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</si>
  <si>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</si>
  <si>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</si>
  <si>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</si>
  <si>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</si>
  <si>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</si>
  <si>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</si>
  <si>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</si>
  <si>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</si>
  <si>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</si>
  <si>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</si>
  <si>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</si>
  <si>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</si>
  <si>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</si>
  <si>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</si>
  <si>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</si>
  <si>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</si>
  <si>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</si>
  <si>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</si>
  <si>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</si>
  <si>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</si>
  <si>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</si>
  <si>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</si>
  <si>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</si>
  <si>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</si>
  <si>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</si>
  <si>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</si>
  <si>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</si>
  <si>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</si>
  <si>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</si>
  <si>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</si>
  <si>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</si>
  <si>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</si>
  <si>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</si>
  <si>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</si>
  <si>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</si>
  <si>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</si>
  <si>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</si>
  <si>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</si>
  <si>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</si>
  <si>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</si>
  <si>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</si>
  <si>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</si>
  <si>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</si>
  <si>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</si>
  <si>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</si>
  <si>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</si>
  <si>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</si>
  <si>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</si>
  <si>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</si>
  <si>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</si>
  <si>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</si>
  <si>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</si>
  <si>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</si>
  <si>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</si>
  <si>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</si>
  <si>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</si>
  <si>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</si>
  <si>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</si>
  <si>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</si>
  <si>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</si>
  <si>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</si>
  <si>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</si>
  <si>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</si>
  <si>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</si>
  <si>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</si>
  <si>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</si>
  <si>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</si>
  <si>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</si>
  <si>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</si>
  <si>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</si>
  <si>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</si>
  <si>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</si>
  <si>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</si>
  <si>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</si>
  <si>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</si>
  <si>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</si>
  <si>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</si>
  <si>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</si>
  <si>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</si>
  <si>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</si>
  <si>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</si>
  <si>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</si>
  <si>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</si>
  <si>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</si>
  <si>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</si>
  <si>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</si>
  <si>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</si>
  <si>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</si>
  <si>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</si>
  <si>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</si>
  <si>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</si>
  <si>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</si>
  <si>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</si>
  <si>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</si>
  <si>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</si>
  <si>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</si>
  <si>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</si>
  <si>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</si>
  <si>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</si>
  <si>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</si>
  <si>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</si>
  <si>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</si>
  <si>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</si>
  <si>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</si>
  <si>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</si>
  <si>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</si>
  <si>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</si>
  <si>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</si>
  <si>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</si>
  <si>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</si>
  <si>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</si>
  <si>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</si>
  <si>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</si>
  <si>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</si>
  <si>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</si>
  <si>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</si>
  <si>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</si>
  <si>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</si>
  <si>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</si>
  <si>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</si>
  <si>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</si>
  <si>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</si>
  <si>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</si>
  <si>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</si>
  <si>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</si>
  <si>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</si>
  <si>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</si>
  <si>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</si>
  <si>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</si>
  <si>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</si>
  <si>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</si>
  <si>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</si>
  <si>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</si>
  <si>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</si>
  <si>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</si>
  <si>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</si>
  <si>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</si>
  <si>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</si>
  <si>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</si>
  <si>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</si>
  <si>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</si>
  <si>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</si>
  <si>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</si>
  <si>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</si>
  <si>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</si>
  <si>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</si>
  <si>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</si>
  <si>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</si>
  <si>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</si>
  <si>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</si>
  <si>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</si>
  <si>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</si>
  <si>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</si>
  <si>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</si>
  <si>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</si>
  <si>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</si>
  <si>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</si>
  <si>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</si>
  <si>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</si>
  <si>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</si>
  <si>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</si>
  <si>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</si>
  <si>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</si>
  <si>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</si>
  <si>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</si>
  <si>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</si>
  <si>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</si>
  <si>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</si>
  <si>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</si>
  <si>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</si>
  <si>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</si>
  <si>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</si>
  <si>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</si>
  <si>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</si>
  <si>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</si>
  <si>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</si>
  <si>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</si>
  <si>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</si>
  <si>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</si>
  <si>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</si>
  <si>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</si>
  <si>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</si>
  <si>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</si>
  <si>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</si>
  <si>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</si>
  <si>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</si>
  <si>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</si>
  <si>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</si>
  <si>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</si>
  <si>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</si>
  <si>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</si>
  <si>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</si>
  <si>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</si>
  <si>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</si>
  <si>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</si>
  <si>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</si>
  <si>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</si>
  <si>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</si>
  <si>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</si>
  <si>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</si>
  <si>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</si>
  <si>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</si>
  <si>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</si>
  <si>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</si>
  <si>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</si>
  <si>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</si>
  <si>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</si>
  <si>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</si>
  <si>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</si>
  <si>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</si>
  <si>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</si>
  <si>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</si>
  <si>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</si>
  <si>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</si>
  <si>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</si>
  <si>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</si>
  <si>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</si>
  <si>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</si>
  <si>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</si>
  <si>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</si>
  <si>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</si>
  <si>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</si>
  <si>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</si>
  <si>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</si>
  <si>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</si>
  <si>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</si>
  <si>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</si>
  <si>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</si>
  <si>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</si>
  <si>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</si>
  <si>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</si>
  <si>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</si>
  <si>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</si>
  <si>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</si>
  <si>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</si>
  <si>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</si>
  <si>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</si>
  <si>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</si>
  <si>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</si>
  <si>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</si>
  <si>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</si>
  <si>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</si>
  <si>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</si>
  <si>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</si>
  <si>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</si>
  <si>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</si>
  <si>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</si>
  <si>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</si>
  <si>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</si>
  <si>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</si>
  <si>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</si>
  <si>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</si>
  <si>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</si>
  <si>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</si>
  <si>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</si>
  <si>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</si>
  <si>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</si>
  <si>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</si>
  <si>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</si>
  <si>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</si>
  <si>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</si>
  <si>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</si>
  <si>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</si>
  <si>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</si>
  <si>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</si>
  <si>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</si>
  <si>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</si>
  <si>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</si>
  <si>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</si>
  <si>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</si>
  <si>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</si>
  <si>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</si>
  <si>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</si>
  <si>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</si>
  <si>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</si>
  <si>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</si>
  <si>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</si>
  <si>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</si>
  <si>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</si>
  <si>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</si>
  <si>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</si>
  <si>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</si>
  <si>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</si>
  <si>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</si>
  <si>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</si>
  <si>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</si>
  <si>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</si>
  <si>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</si>
  <si>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</si>
  <si>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</si>
  <si>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</si>
  <si>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</si>
  <si>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</si>
  <si>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</si>
  <si>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</si>
  <si>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</si>
  <si>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</si>
  <si>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</si>
  <si>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</si>
  <si>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</si>
  <si>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</si>
  <si>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</si>
  <si>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</si>
  <si>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</si>
  <si>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</si>
  <si>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</si>
  <si>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</si>
  <si>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</si>
  <si>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</si>
  <si>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</si>
  <si>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</si>
  <si>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</si>
  <si>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</si>
  <si>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</si>
  <si>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</si>
  <si>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</si>
  <si>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</si>
  <si>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</si>
  <si>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</si>
  <si>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</si>
  <si>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</si>
  <si>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</si>
  <si>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</si>
  <si>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</si>
  <si>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</si>
  <si>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</si>
  <si>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</si>
  <si>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</si>
  <si>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</si>
  <si>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</si>
  <si>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</si>
  <si>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</si>
  <si>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</si>
  <si>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</si>
  <si>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</si>
  <si>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</si>
  <si>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</si>
  <si>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</si>
  <si>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</si>
  <si>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</si>
  <si>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</si>
  <si>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</si>
  <si>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</si>
  <si>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</si>
  <si>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</si>
  <si>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</si>
  <si>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</si>
  <si>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</si>
  <si>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</si>
  <si>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</si>
  <si>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</si>
  <si>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</si>
  <si>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</si>
  <si>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</si>
  <si>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</si>
  <si>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</si>
  <si>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</si>
  <si>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</si>
  <si>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</si>
  <si>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</si>
  <si>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</si>
  <si>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</si>
  <si>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</si>
  <si>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</si>
  <si>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</si>
  <si>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</si>
  <si>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</si>
  <si>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</si>
  <si>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</si>
  <si>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</si>
  <si>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</si>
  <si>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</si>
  <si>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</si>
  <si>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</si>
  <si>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</si>
  <si>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</si>
  <si>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</si>
  <si>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</si>
  <si>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</si>
  <si>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</si>
  <si>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</si>
  <si>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</si>
  <si>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</si>
  <si>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</si>
  <si>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</si>
  <si>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</si>
  <si>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</si>
  <si>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</si>
  <si>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</si>
  <si>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</si>
  <si>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</si>
  <si>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</si>
  <si>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</si>
  <si>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</si>
  <si>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</si>
  <si>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</si>
  <si>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</si>
  <si>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</si>
  <si>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</si>
  <si>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</si>
  <si>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</si>
  <si>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</si>
  <si>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</si>
  <si>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</si>
  <si>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</si>
  <si>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</si>
  <si>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</si>
  <si>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</si>
  <si>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</si>
  <si>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</si>
  <si>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</si>
  <si>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</si>
  <si>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</si>
  <si>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</si>
  <si>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</si>
  <si>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</si>
  <si>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</si>
  <si>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</si>
  <si>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</si>
  <si>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</si>
  <si>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</si>
  <si>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</si>
  <si>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</si>
  <si>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</si>
  <si>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</si>
  <si>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</si>
  <si>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</si>
  <si>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</si>
  <si>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</si>
  <si>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</si>
  <si>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</si>
  <si>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</si>
  <si>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</si>
  <si>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</si>
  <si>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</si>
  <si>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</si>
  <si>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</si>
  <si>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</si>
  <si>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</si>
  <si>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</si>
  <si>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</si>
  <si>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</si>
  <si>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</si>
  <si>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</si>
  <si>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</si>
  <si>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</si>
  <si>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</si>
  <si>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</si>
  <si>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</si>
  <si>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</si>
  <si>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</si>
  <si>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</si>
  <si>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</si>
  <si>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</si>
  <si>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</si>
  <si>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</si>
  <si>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</si>
  <si>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</si>
  <si>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</si>
  <si>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</si>
  <si>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</si>
  <si>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</si>
  <si>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</si>
  <si>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</si>
  <si>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</si>
  <si>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</si>
  <si>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</si>
  <si>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</si>
  <si>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</si>
  <si>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</si>
  <si>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</si>
  <si>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</si>
  <si>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</si>
  <si>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</si>
  <si>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</si>
  <si>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</si>
  <si>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</si>
  <si>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</si>
  <si>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</si>
  <si>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</si>
  <si>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</si>
  <si>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</si>
  <si>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</si>
  <si>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</si>
  <si>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</si>
  <si>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</si>
  <si>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</si>
  <si>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</si>
  <si>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</si>
  <si>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</si>
  <si>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</si>
  <si>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</si>
  <si>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</si>
  <si>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</si>
  <si>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</si>
  <si>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</si>
  <si>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</si>
  <si>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</si>
  <si>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</si>
  <si>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</si>
  <si>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</si>
  <si>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</si>
  <si>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</si>
  <si>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</si>
  <si>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</si>
  <si>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</si>
  <si>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</si>
  <si>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</si>
  <si>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</si>
  <si>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</si>
  <si>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</si>
  <si>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</si>
  <si>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</si>
  <si>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</si>
  <si>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</si>
  <si>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</si>
  <si>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</si>
  <si>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</si>
  <si>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</si>
  <si>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</si>
  <si>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</si>
  <si>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</si>
  <si>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</si>
  <si>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</si>
  <si>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</si>
  <si>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</si>
  <si>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</si>
  <si>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</si>
  <si>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</si>
  <si>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</si>
  <si>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</si>
  <si>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</si>
  <si>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</si>
  <si>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</si>
  <si>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</si>
  <si>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</si>
  <si>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</si>
  <si>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</si>
  <si>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</si>
  <si>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</si>
  <si>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</si>
  <si>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</si>
  <si>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</si>
  <si>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</si>
  <si>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</si>
  <si>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</si>
  <si>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</si>
  <si>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</si>
  <si>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</si>
  <si>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</si>
  <si>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</si>
  <si>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</si>
  <si>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</si>
  <si>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</si>
  <si>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</si>
  <si>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</si>
  <si>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</si>
  <si>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</si>
  <si>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</si>
  <si>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</si>
  <si>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</si>
  <si>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</si>
  <si>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</si>
  <si>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</si>
  <si>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</si>
  <si>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</si>
  <si>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</si>
  <si>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</si>
  <si>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</si>
  <si>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</si>
  <si>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</si>
  <si>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</si>
  <si>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</si>
  <si>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</si>
  <si>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</si>
  <si>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</si>
  <si>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</si>
  <si>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</si>
  <si>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</si>
  <si>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</si>
  <si>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</si>
  <si>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</si>
  <si>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</si>
  <si>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</si>
  <si>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</si>
  <si>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</si>
  <si>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</si>
  <si>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</si>
  <si>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</si>
  <si>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</si>
  <si>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</si>
  <si>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</si>
  <si>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</si>
  <si>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</si>
  <si>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</si>
  <si>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</si>
  <si>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</si>
  <si>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</si>
  <si>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</si>
  <si>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</si>
  <si>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</si>
  <si>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</si>
  <si>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</si>
  <si>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</si>
  <si>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</si>
  <si>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</si>
  <si>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</si>
  <si>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</si>
  <si>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</si>
  <si>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</si>
  <si>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</si>
  <si>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</si>
  <si>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</si>
  <si>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</si>
  <si>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</si>
  <si>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</si>
  <si>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</si>
  <si>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</si>
  <si>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</si>
  <si>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</si>
  <si>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</si>
  <si>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</si>
  <si>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</si>
  <si>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</si>
  <si>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</si>
  <si>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</si>
  <si>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</si>
  <si>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</si>
  <si>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</si>
  <si>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</si>
  <si>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</si>
  <si>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</si>
  <si>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</si>
  <si>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</si>
  <si>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</si>
  <si>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</si>
  <si>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</si>
  <si>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</si>
  <si>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</si>
  <si>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</si>
  <si>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</si>
  <si>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</si>
  <si>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</si>
  <si>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</si>
  <si>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</si>
  <si>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</si>
  <si>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</si>
  <si>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</si>
  <si>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</si>
  <si>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</si>
  <si>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</si>
  <si>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</si>
  <si>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</si>
  <si>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</si>
  <si>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</si>
  <si>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</si>
  <si>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</si>
  <si>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</si>
  <si>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</si>
  <si>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</si>
  <si>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</si>
  <si>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</si>
  <si>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</si>
  <si>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</si>
  <si>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</si>
  <si>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</si>
  <si>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</si>
  <si>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</si>
  <si>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</si>
  <si>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</si>
  <si>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</si>
  <si>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</si>
  <si>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</si>
  <si>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</si>
  <si>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</si>
  <si>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</si>
  <si>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</si>
  <si>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</si>
  <si>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</si>
  <si>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</si>
  <si>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</si>
  <si>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</si>
  <si>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</si>
  <si>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</si>
  <si>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</si>
  <si>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</si>
  <si>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</si>
  <si>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</si>
  <si>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</si>
  <si>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</si>
  <si>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</si>
  <si>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</si>
  <si>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</si>
  <si>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</si>
  <si>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</si>
  <si>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</si>
  <si>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</si>
  <si>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</si>
  <si>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</si>
  <si>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</si>
  <si>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</si>
  <si>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</si>
  <si>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</si>
  <si>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</si>
  <si>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</si>
  <si>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</si>
  <si>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</si>
  <si>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</si>
  <si>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</si>
  <si>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</si>
  <si>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</si>
  <si>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</si>
  <si>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</si>
  <si>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</si>
  <si>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</si>
  <si>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</si>
  <si>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</si>
  <si>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</si>
  <si>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</si>
  <si>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</si>
  <si>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</si>
  <si>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</si>
  <si>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</si>
  <si>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</si>
  <si>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</si>
  <si>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</si>
  <si>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</si>
  <si>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</si>
  <si>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</si>
  <si>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</si>
  <si>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</si>
  <si>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</si>
  <si>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</si>
  <si>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</si>
  <si>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</si>
  <si>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</si>
  <si>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</si>
  <si>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</si>
  <si>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</si>
  <si>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</si>
  <si>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</si>
  <si>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</si>
  <si>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</si>
  <si>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</si>
  <si>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</si>
  <si>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</si>
  <si>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</si>
  <si>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</si>
  <si>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</si>
  <si>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</si>
  <si>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</si>
  <si>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</si>
  <si>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</si>
  <si>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</si>
  <si>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</si>
  <si>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</si>
  <si>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</si>
  <si>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</si>
  <si>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</si>
  <si>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</si>
  <si>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</si>
  <si>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</si>
  <si>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</si>
  <si>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</si>
  <si>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</si>
  <si>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</si>
  <si>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</si>
  <si>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</si>
  <si>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</si>
  <si>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</si>
  <si>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</si>
  <si>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</si>
  <si>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</si>
  <si>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</si>
  <si>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</si>
  <si>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</si>
  <si>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</si>
  <si>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</si>
  <si>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</si>
  <si>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</si>
  <si>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</si>
  <si>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</si>
  <si>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</si>
  <si>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</si>
  <si>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</si>
  <si>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</si>
  <si>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</si>
  <si>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</si>
  <si>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</si>
  <si>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</si>
  <si>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</si>
  <si>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</si>
  <si>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</si>
  <si>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</si>
  <si>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</si>
  <si>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</si>
  <si>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</si>
  <si>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</si>
  <si>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</si>
  <si>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</si>
  <si>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</si>
  <si>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</si>
  <si>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</si>
  <si>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</si>
  <si>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</si>
  <si>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</si>
  <si>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</si>
  <si>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</si>
  <si>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</si>
  <si>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</si>
  <si>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</si>
  <si>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</si>
  <si>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</si>
  <si>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</si>
  <si>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</si>
  <si>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</si>
  <si>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</si>
  <si>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</si>
  <si>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</si>
  <si>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</si>
  <si>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</si>
  <si>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</si>
  <si>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</si>
  <si>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</si>
  <si>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</si>
  <si>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</si>
  <si>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</si>
  <si>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</si>
  <si>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</si>
  <si>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</si>
  <si>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</si>
  <si>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</si>
  <si>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</si>
  <si>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</si>
  <si>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</si>
  <si>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</si>
  <si>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</si>
  <si>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</si>
  <si>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</si>
  <si>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</si>
  <si>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</si>
  <si>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</si>
  <si>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</si>
  <si>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</si>
  <si>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</si>
  <si>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</si>
  <si>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</si>
  <si>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</si>
  <si>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</si>
  <si>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</si>
  <si>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</si>
  <si>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</si>
  <si>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</si>
  <si>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</si>
  <si>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</si>
  <si>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</si>
  <si>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</si>
  <si>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</si>
  <si>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</si>
  <si>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</si>
  <si>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</si>
  <si>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</si>
  <si>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</si>
  <si>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</si>
  <si>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</si>
  <si>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</si>
  <si>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</si>
  <si>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</si>
  <si>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</si>
  <si>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</si>
  <si>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</si>
  <si>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</si>
  <si>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</si>
  <si>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</si>
  <si>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</si>
  <si>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</si>
  <si>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</si>
  <si>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</si>
  <si>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</si>
  <si>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</si>
  <si>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</si>
  <si>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</si>
  <si>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</si>
  <si>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</si>
  <si>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</si>
  <si>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</si>
  <si>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</si>
  <si>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</si>
  <si>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</si>
  <si>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</si>
  <si>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</si>
  <si>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</si>
  <si>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</si>
  <si>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</si>
  <si>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</si>
  <si>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</si>
  <si>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</si>
  <si>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</si>
  <si>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</si>
  <si>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</si>
  <si>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</si>
  <si>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</si>
  <si>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</si>
  <si>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</si>
  <si>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</si>
  <si>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</si>
  <si>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</si>
  <si>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</si>
  <si>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</si>
  <si>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</si>
  <si>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</si>
  <si>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</si>
  <si>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</si>
  <si>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</si>
  <si>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</si>
  <si>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</si>
  <si>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</si>
  <si>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</si>
  <si>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</si>
  <si>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</si>
  <si>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</si>
  <si>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</si>
  <si>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</si>
  <si>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</si>
  <si>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</si>
  <si>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</si>
  <si>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</si>
  <si>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</si>
  <si>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</si>
  <si>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</si>
  <si>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</si>
  <si>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</si>
  <si>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</si>
  <si>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</si>
  <si>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</si>
  <si>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</si>
  <si>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</si>
  <si>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</si>
  <si>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</si>
  <si>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</si>
  <si>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</si>
  <si>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</si>
  <si>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</si>
  <si>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</si>
  <si>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</si>
  <si>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</si>
  <si>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</si>
  <si>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</si>
  <si>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</si>
  <si>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</si>
  <si>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</si>
  <si>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</si>
  <si>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</si>
  <si>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</si>
  <si>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</si>
  <si>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</si>
  <si>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</si>
  <si>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</si>
  <si>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</si>
  <si>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</si>
  <si>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</si>
  <si>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</si>
  <si>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</si>
  <si>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</si>
  <si>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</si>
  <si>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</si>
  <si>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</si>
  <si>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</si>
  <si>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</si>
  <si>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</si>
  <si>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</si>
  <si>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</si>
  <si>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</si>
  <si>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</si>
  <si>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</si>
  <si>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</si>
  <si>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</si>
  <si>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</si>
  <si>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</si>
  <si>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</si>
  <si>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</si>
  <si>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</si>
  <si>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</si>
  <si>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</si>
  <si>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</si>
  <si>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</si>
  <si>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</si>
  <si>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</si>
  <si>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</si>
  <si>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</si>
  <si>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</si>
  <si>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</si>
  <si>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</si>
  <si>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</si>
  <si>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</si>
  <si>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</si>
  <si>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</si>
  <si>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</si>
  <si>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</si>
  <si>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</si>
  <si>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</si>
  <si>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</si>
  <si>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</si>
  <si>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</si>
  <si>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</si>
  <si>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</si>
  <si>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</si>
  <si>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</si>
  <si>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</si>
  <si>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</si>
  <si>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</si>
  <si>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</si>
  <si>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</si>
  <si>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</si>
  <si>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</si>
  <si>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</si>
  <si>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</si>
  <si>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</si>
  <si>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</si>
  <si>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</si>
  <si>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</si>
  <si>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</si>
  <si>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</si>
  <si>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</si>
  <si>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</si>
  <si>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</si>
  <si>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</si>
  <si>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</si>
  <si>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</si>
  <si>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</si>
  <si>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</si>
  <si>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</si>
  <si>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</si>
  <si>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</si>
  <si>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</si>
  <si>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</si>
  <si>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</si>
  <si>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</si>
  <si>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</si>
  <si>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</si>
  <si>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</si>
  <si>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</si>
  <si>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</si>
  <si>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</si>
  <si>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</si>
  <si>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</si>
  <si>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</si>
  <si>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</si>
  <si>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</si>
  <si>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</si>
  <si>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</si>
  <si>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</si>
  <si>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</si>
  <si>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</si>
  <si>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</si>
  <si>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</si>
  <si>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</si>
  <si>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</si>
  <si>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</si>
  <si>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</si>
  <si>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</si>
  <si>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</si>
  <si>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</si>
  <si>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</si>
  <si>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</si>
  <si>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</si>
  <si>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</si>
  <si>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</si>
  <si>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</si>
  <si>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</si>
  <si>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</si>
  <si>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</si>
  <si>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</si>
  <si>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</si>
  <si>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</si>
  <si>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</si>
  <si>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</si>
  <si>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</si>
  <si>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</si>
  <si>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</si>
  <si>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</si>
  <si>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</si>
  <si>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</si>
  <si>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</si>
  <si>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</si>
  <si>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</si>
  <si>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</si>
  <si>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</si>
  <si>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</si>
  <si>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</si>
  <si>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</si>
  <si>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</si>
  <si>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</si>
  <si>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</si>
  <si>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</si>
  <si>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</si>
  <si>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</si>
  <si>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</si>
  <si>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</si>
  <si>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</si>
  <si>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</si>
  <si>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</si>
  <si>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</si>
  <si>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</si>
  <si>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</si>
  <si>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</si>
  <si>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</si>
  <si>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</si>
  <si>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</si>
  <si>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</si>
  <si>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</si>
  <si>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</si>
  <si>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</si>
  <si>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</si>
  <si>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</si>
  <si>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</si>
  <si>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</si>
  <si>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</si>
  <si>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</si>
  <si>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</si>
  <si>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</si>
  <si>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</si>
  <si>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</si>
  <si>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</si>
  <si>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</si>
  <si>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</si>
  <si>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</si>
  <si>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</si>
  <si>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</si>
  <si>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</si>
  <si>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</si>
  <si>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</si>
  <si>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</si>
  <si>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</si>
  <si>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</si>
  <si>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</si>
  <si>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</si>
  <si>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</si>
  <si>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</si>
  <si>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</si>
  <si>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</si>
  <si>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</si>
  <si>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</si>
  <si>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</si>
  <si>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</si>
  <si>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</si>
  <si>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</si>
  <si>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</si>
  <si>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</si>
  <si>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</si>
  <si>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</si>
  <si>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</si>
  <si>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</si>
  <si>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</si>
  <si>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</si>
  <si>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</si>
  <si>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</si>
  <si>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</si>
  <si>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</si>
  <si>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</si>
  <si>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</si>
  <si>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</si>
  <si>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</si>
  <si>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</si>
  <si>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</si>
  <si>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</si>
  <si>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</si>
  <si>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</si>
  <si>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</si>
  <si>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</si>
  <si>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</si>
  <si>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</si>
  <si>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</si>
  <si>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</si>
  <si>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</si>
  <si>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</si>
  <si>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</si>
  <si>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</si>
  <si>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</si>
  <si>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</si>
  <si>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</si>
  <si>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</si>
  <si>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</si>
  <si>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</si>
  <si>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</si>
  <si>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</si>
  <si>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</si>
  <si>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</si>
  <si>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</si>
  <si>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</si>
  <si>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</si>
  <si>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</si>
  <si>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</si>
  <si>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</si>
  <si>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</si>
  <si>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</si>
  <si>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</si>
  <si>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</si>
  <si>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</si>
  <si>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</si>
  <si>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</si>
  <si>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</si>
  <si>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</si>
  <si>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</si>
  <si>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</si>
  <si>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</si>
  <si>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</si>
  <si>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</si>
  <si>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</si>
  <si>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</si>
  <si>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</si>
  <si>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</si>
  <si>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</si>
  <si>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</si>
  <si>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</si>
  <si>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</si>
  <si>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</si>
  <si>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</si>
  <si>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</si>
  <si>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</si>
  <si>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</si>
  <si>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</si>
  <si>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</si>
  <si>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</si>
  <si>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</si>
  <si>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</si>
  <si>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</si>
  <si>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</si>
  <si>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</si>
  <si>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</si>
  <si>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</si>
  <si>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</si>
  <si>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</si>
  <si>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</si>
  <si>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</si>
  <si>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</si>
  <si>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</si>
  <si>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</si>
  <si>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</si>
  <si>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</si>
  <si>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</si>
  <si>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</si>
  <si>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</si>
  <si>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</si>
  <si>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</si>
  <si>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</si>
  <si>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</si>
  <si>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</si>
  <si>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</si>
  <si>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</si>
  <si>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</si>
  <si>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</si>
  <si>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</si>
  <si>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</si>
  <si>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</si>
  <si>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</si>
  <si>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</si>
  <si>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</si>
  <si>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</si>
  <si>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</si>
  <si>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</si>
  <si>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</si>
  <si>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</si>
  <si>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</si>
  <si>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</si>
  <si>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</si>
  <si>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</si>
  <si>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</si>
  <si>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</si>
  <si>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</si>
  <si>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</si>
  <si>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</si>
  <si>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</si>
  <si>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</si>
  <si>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</si>
  <si>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</si>
  <si>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</si>
  <si>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</si>
  <si>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</si>
  <si>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</si>
  <si>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</si>
  <si>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</si>
  <si>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</si>
  <si>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</si>
  <si>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</si>
  <si>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</si>
  <si>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</si>
  <si>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</si>
  <si>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</si>
  <si>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</si>
  <si>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</si>
  <si>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</si>
  <si>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</si>
  <si>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</si>
  <si>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</si>
  <si>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</si>
  <si>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</si>
  <si>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</si>
  <si>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</si>
  <si>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</si>
  <si>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</si>
  <si>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</si>
  <si>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</si>
  <si>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</si>
  <si>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</si>
  <si>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</si>
  <si>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</si>
  <si>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</si>
  <si>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</si>
  <si>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</si>
  <si>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</si>
  <si>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</si>
  <si>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</si>
  <si>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</si>
  <si>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</si>
  <si>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</si>
  <si>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</si>
  <si>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</si>
  <si>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</si>
  <si>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</si>
  <si>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</si>
  <si>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</si>
  <si>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</si>
  <si>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</si>
  <si>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</si>
  <si>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</si>
  <si>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</si>
  <si>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</si>
  <si>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</si>
  <si>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</si>
  <si>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</si>
  <si>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</si>
  <si>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</si>
  <si>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</si>
  <si>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</si>
  <si>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</si>
  <si>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</si>
  <si>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</si>
  <si>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</si>
  <si>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</si>
  <si>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</si>
  <si>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</si>
  <si>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</si>
  <si>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</si>
  <si>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</si>
  <si>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</si>
  <si>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</si>
  <si>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</si>
  <si>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</si>
  <si>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</si>
  <si>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</si>
  <si>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</si>
  <si>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</si>
  <si>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</si>
  <si>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</si>
  <si>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</si>
  <si>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</si>
  <si>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</si>
  <si>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</si>
  <si>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</si>
  <si>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</si>
  <si>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</si>
  <si>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</si>
  <si>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</si>
  <si>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</si>
  <si>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</si>
  <si>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</si>
  <si>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</si>
  <si>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</si>
  <si>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</si>
  <si>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</si>
  <si>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</si>
  <si>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</si>
  <si>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</si>
  <si>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</si>
  <si>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</si>
  <si>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</si>
  <si>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</si>
  <si>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</si>
  <si>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</si>
  <si>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</si>
  <si>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</si>
  <si>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</si>
  <si>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</si>
  <si>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</si>
  <si>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</si>
  <si>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</si>
  <si>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</si>
  <si>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</si>
  <si>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</si>
  <si>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</si>
  <si>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</si>
  <si>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</si>
  <si>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</si>
  <si>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</si>
  <si>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</si>
  <si>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</si>
  <si>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</si>
  <si>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</si>
  <si>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</si>
  <si>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</si>
  <si>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</si>
  <si>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</si>
  <si>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</si>
  <si>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</si>
  <si>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</si>
  <si>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</si>
  <si>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</si>
  <si>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</si>
  <si>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</si>
  <si>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</si>
  <si>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</si>
  <si>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</si>
  <si>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</si>
  <si>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</si>
  <si>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</si>
  <si>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</si>
  <si>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</si>
  <si>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</si>
  <si>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</si>
  <si>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</si>
  <si>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</si>
  <si>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</si>
  <si>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</si>
  <si>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</si>
  <si>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</si>
  <si>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</si>
  <si>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</si>
  <si>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</si>
  <si>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</si>
  <si>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</si>
  <si>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</si>
  <si>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</si>
  <si>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</si>
  <si>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</si>
  <si>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</si>
  <si>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</si>
  <si>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</si>
  <si>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</si>
  <si>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</si>
  <si>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</si>
  <si>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</si>
  <si>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</si>
  <si>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</si>
  <si>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</si>
  <si>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</si>
  <si>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</si>
  <si>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</si>
  <si>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</si>
  <si>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</si>
  <si>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</si>
  <si>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</si>
  <si>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</si>
  <si>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</si>
  <si>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</si>
  <si>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</si>
  <si>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</si>
  <si>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</si>
  <si>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</si>
  <si>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</si>
  <si>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</si>
  <si>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</si>
  <si>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</si>
  <si>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</si>
  <si>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</si>
  <si>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</si>
  <si>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</si>
  <si>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</si>
  <si>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</si>
  <si>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</si>
  <si>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</si>
  <si>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</si>
  <si>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</si>
  <si>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</si>
  <si>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</si>
  <si>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</si>
  <si>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</si>
  <si>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</si>
  <si>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</si>
  <si>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</si>
  <si>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</si>
  <si>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</si>
  <si>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</si>
  <si>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</si>
  <si>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</si>
  <si>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</si>
  <si>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</si>
  <si>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</si>
  <si>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</si>
  <si>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</si>
  <si>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</si>
  <si>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</si>
  <si>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</si>
  <si>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</si>
  <si>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</si>
  <si>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</si>
  <si>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</si>
  <si>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</si>
  <si>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</si>
  <si>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</si>
  <si>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</si>
  <si>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</si>
  <si>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</si>
  <si>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</si>
  <si>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</si>
  <si>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</si>
  <si>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</si>
  <si>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</si>
  <si>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</si>
  <si>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</si>
  <si>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</si>
  <si>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</si>
  <si>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</si>
  <si>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</si>
  <si>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</si>
  <si>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</si>
  <si>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</si>
  <si>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</si>
  <si>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</si>
  <si>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</si>
  <si>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</si>
  <si>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</si>
  <si>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</si>
  <si>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</si>
  <si>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</si>
  <si>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</si>
  <si>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</si>
  <si>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</si>
  <si>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</si>
  <si>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</si>
  <si>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</si>
  <si>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</si>
  <si>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</si>
  <si>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</si>
  <si>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</si>
  <si>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</si>
  <si>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</si>
  <si>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</si>
  <si>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</si>
  <si>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</si>
  <si>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</si>
  <si>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</si>
  <si>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</si>
  <si>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</si>
  <si>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</si>
  <si>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</si>
  <si>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</si>
  <si>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</si>
  <si>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</si>
  <si>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</si>
  <si>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</si>
  <si>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</si>
  <si>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</si>
  <si>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</si>
  <si>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</si>
  <si>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</si>
  <si>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</si>
  <si>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</si>
  <si>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</si>
  <si>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</si>
  <si>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</si>
  <si>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</si>
  <si>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</si>
  <si>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</si>
  <si>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</si>
  <si>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</si>
  <si>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</si>
  <si>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</si>
  <si>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</si>
  <si>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</si>
  <si>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</si>
  <si>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</si>
  <si>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</si>
  <si>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</si>
  <si>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</si>
  <si>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</si>
  <si>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</si>
  <si>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</si>
  <si>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</si>
  <si>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</si>
  <si>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</si>
  <si>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</si>
  <si>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</si>
  <si>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</si>
  <si>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</si>
  <si>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</si>
  <si>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</si>
  <si>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</si>
  <si>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</si>
  <si>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</si>
  <si>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</si>
  <si>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</si>
  <si>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</si>
  <si>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</si>
  <si>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</si>
  <si>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</si>
  <si>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</si>
  <si>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</si>
  <si>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</si>
  <si>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</si>
  <si>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</si>
  <si>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</si>
  <si>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</si>
  <si>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</si>
  <si>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</si>
  <si>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</si>
  <si>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</si>
  <si>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</si>
  <si>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</si>
  <si>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</si>
  <si>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</si>
  <si>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</si>
  <si>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</si>
  <si>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</si>
  <si>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</si>
  <si>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</si>
  <si>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</si>
  <si>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</si>
  <si>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</si>
  <si>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</si>
  <si>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</si>
  <si>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</si>
  <si>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</si>
  <si>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</si>
  <si>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</si>
  <si>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</si>
  <si>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</si>
  <si>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</si>
  <si>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</si>
  <si>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</si>
  <si>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</si>
  <si>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</si>
  <si>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</si>
  <si>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</si>
  <si>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</si>
  <si>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</si>
  <si>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</si>
  <si>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</si>
  <si>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</si>
  <si>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</si>
  <si>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</si>
  <si>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</si>
  <si>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</si>
  <si>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</si>
  <si>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</si>
  <si>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</si>
  <si>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</si>
  <si>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</si>
  <si>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</si>
  <si>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</si>
  <si>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</si>
  <si>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</si>
  <si>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</si>
  <si>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</si>
  <si>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</si>
  <si>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</si>
  <si>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</si>
  <si>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</si>
  <si>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</si>
  <si>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</si>
  <si>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</si>
  <si>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</si>
  <si>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</si>
  <si>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</si>
  <si>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</si>
  <si>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</si>
  <si>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</si>
  <si>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</si>
  <si>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</si>
  <si>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</si>
  <si>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</si>
  <si>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</si>
  <si>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</si>
  <si>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</si>
  <si>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</si>
  <si>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</si>
  <si>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</si>
  <si>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</si>
  <si>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</si>
  <si>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</si>
  <si>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</si>
  <si>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</si>
  <si>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</si>
  <si>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</si>
  <si>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</si>
  <si>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</si>
  <si>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</si>
  <si>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</si>
  <si>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</si>
  <si>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</si>
  <si>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</si>
  <si>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</si>
  <si>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</si>
  <si>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</si>
  <si>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</si>
  <si>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</si>
  <si>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</si>
  <si>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</si>
  <si>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</si>
  <si>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</si>
  <si>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</si>
  <si>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</si>
  <si>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</si>
  <si>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</si>
  <si>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</si>
  <si>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</si>
  <si>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</si>
  <si>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</si>
  <si>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</si>
  <si>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</si>
  <si>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</si>
  <si>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</si>
  <si>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</si>
  <si>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</si>
  <si>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</si>
  <si>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</si>
  <si>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</si>
  <si>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</si>
  <si>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</si>
  <si>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</si>
  <si>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</si>
  <si>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</si>
  <si>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</si>
  <si>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</si>
  <si>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</si>
  <si>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</si>
  <si>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</si>
  <si>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</si>
  <si>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</si>
  <si>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</si>
  <si>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</si>
  <si>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</si>
  <si>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</si>
  <si>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</si>
  <si>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</si>
  <si>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</si>
  <si>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</si>
  <si>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</si>
  <si>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</si>
  <si>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</si>
  <si>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</si>
  <si>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</si>
  <si>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</si>
  <si>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</si>
  <si>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</si>
  <si>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</si>
  <si>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</si>
  <si>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</si>
  <si>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</si>
  <si>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</si>
  <si>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</si>
  <si>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</si>
  <si>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</si>
  <si>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</si>
  <si>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</si>
  <si>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</si>
  <si>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</si>
  <si>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</si>
  <si>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</si>
  <si>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</si>
  <si>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</si>
  <si>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</si>
  <si>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</si>
  <si>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</si>
  <si>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</si>
  <si>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</si>
  <si>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</si>
  <si>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</si>
  <si>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</si>
  <si>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</si>
  <si>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</si>
  <si>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</si>
  <si>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</si>
  <si>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</si>
  <si>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</si>
  <si>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</si>
  <si>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</si>
  <si>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</si>
  <si>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</si>
  <si>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</si>
  <si>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</si>
  <si>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</si>
  <si>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</si>
  <si>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</si>
  <si>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</si>
  <si>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</si>
  <si>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</si>
  <si>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</si>
  <si>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</si>
  <si>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</si>
  <si>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</si>
  <si>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</si>
  <si>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</si>
  <si>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</si>
  <si>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</si>
  <si>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</si>
  <si>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</si>
  <si>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</si>
  <si>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</si>
  <si>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</si>
  <si>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</si>
  <si>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</si>
  <si>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</si>
  <si>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</si>
  <si>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</si>
  <si>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</si>
  <si>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</si>
  <si>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</si>
  <si>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</si>
  <si>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</si>
  <si>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</si>
  <si>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</si>
  <si>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</si>
  <si>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</si>
  <si>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</si>
  <si>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</si>
  <si>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</si>
  <si>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</si>
  <si>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</si>
  <si>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</si>
  <si>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</si>
  <si>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</si>
  <si>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</si>
  <si>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</si>
  <si>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</si>
  <si>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</si>
  <si>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</si>
  <si>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</si>
  <si>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</si>
  <si>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</si>
  <si>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</si>
  <si>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</si>
  <si>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</si>
  <si>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</si>
  <si>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</si>
  <si>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</si>
  <si>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</si>
  <si>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</si>
  <si>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</si>
  <si>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</si>
  <si>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</si>
  <si>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</si>
  <si>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</si>
  <si>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</si>
  <si>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</si>
  <si>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</si>
  <si>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</si>
  <si>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</si>
  <si>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</si>
  <si>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</si>
  <si>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</si>
  <si>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</si>
  <si>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</si>
  <si>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</si>
  <si>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</si>
  <si>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</si>
  <si>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</si>
  <si>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</si>
  <si>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</si>
  <si>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</si>
  <si>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</si>
  <si>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</si>
  <si>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</si>
  <si>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</si>
  <si>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</si>
  <si>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</si>
  <si>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</si>
  <si>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</si>
  <si>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</si>
  <si>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</si>
  <si>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</si>
  <si>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</si>
  <si>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</si>
  <si>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</si>
  <si>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</si>
  <si>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</si>
  <si>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</si>
  <si>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</si>
  <si>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</si>
  <si>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</si>
  <si>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</si>
  <si>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</si>
  <si>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</si>
  <si>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</si>
  <si>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</si>
  <si>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</si>
  <si>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</si>
  <si>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</si>
  <si>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</si>
  <si>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</si>
  <si>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</si>
  <si>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</si>
  <si>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</si>
  <si>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</si>
  <si>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</si>
  <si>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</si>
  <si>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</si>
  <si>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</si>
  <si>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</si>
  <si>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</si>
  <si>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</si>
  <si>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</si>
  <si>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</si>
  <si>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</si>
  <si>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</si>
  <si>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</si>
  <si>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</si>
  <si>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</si>
  <si>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</si>
  <si>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</si>
  <si>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</si>
  <si>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</si>
  <si>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</si>
  <si>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</si>
  <si>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</si>
  <si>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</si>
  <si>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</si>
  <si>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</si>
  <si>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</si>
  <si>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</si>
  <si>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</si>
  <si>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</si>
  <si>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</si>
  <si>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</si>
  <si>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</si>
  <si>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</si>
  <si>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</si>
  <si>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</si>
  <si>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</si>
  <si>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</si>
  <si>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</si>
  <si>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</si>
  <si>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</si>
  <si>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</si>
  <si>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</si>
  <si>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</si>
  <si>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</si>
  <si>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</si>
  <si>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</si>
  <si>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</si>
  <si>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</si>
  <si>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</si>
  <si>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</si>
  <si>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</si>
  <si>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</si>
  <si>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</si>
  <si>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</si>
  <si>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</si>
  <si>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</si>
  <si>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</si>
  <si>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</si>
  <si>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</si>
  <si>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</si>
  <si>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</si>
  <si>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</si>
  <si>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</si>
  <si>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</si>
  <si>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</si>
  <si>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</si>
  <si>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</si>
  <si>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</si>
  <si>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</si>
  <si>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</si>
  <si>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</si>
  <si>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</si>
  <si>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</si>
  <si>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</si>
  <si>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</si>
  <si>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</si>
  <si>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</si>
  <si>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</si>
  <si>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</si>
  <si>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</si>
  <si>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</si>
  <si>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</si>
  <si>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</si>
  <si>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</si>
  <si>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</si>
  <si>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</si>
  <si>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</si>
  <si>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</si>
  <si>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</si>
  <si>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</si>
  <si>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</si>
  <si>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</si>
  <si>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</si>
  <si>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</si>
  <si>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</si>
  <si>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</si>
  <si>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</si>
  <si>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</si>
  <si>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</si>
  <si>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</si>
  <si>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</si>
  <si>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</si>
  <si>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</si>
  <si>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</si>
  <si>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</si>
  <si>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</si>
  <si>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</si>
  <si>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</si>
  <si>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</si>
  <si>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</si>
  <si>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</si>
  <si>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</si>
  <si>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</si>
  <si>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</si>
  <si>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</si>
  <si>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</si>
  <si>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</si>
  <si>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</si>
  <si>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</si>
  <si>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</si>
  <si>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</si>
  <si>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</si>
  <si>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</si>
  <si>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</si>
  <si>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</si>
  <si>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</si>
  <si>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</si>
  <si>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</si>
  <si>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</si>
  <si>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</si>
  <si>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</si>
  <si>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</si>
  <si>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</si>
  <si>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</si>
  <si>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</si>
  <si>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</si>
  <si>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</si>
  <si>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</si>
  <si>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</si>
  <si>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</si>
  <si>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</si>
  <si>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</si>
  <si>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</si>
  <si>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</si>
  <si>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</si>
  <si>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</si>
  <si>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</si>
  <si>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</si>
  <si>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</si>
  <si>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</si>
  <si>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</si>
  <si>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</si>
  <si>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</si>
  <si>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</si>
  <si>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</si>
  <si>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</si>
  <si>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</si>
  <si>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</si>
  <si>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</si>
  <si>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</si>
  <si>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</si>
  <si>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</si>
  <si>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</si>
  <si>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</si>
  <si>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</si>
  <si>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</si>
  <si>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</si>
  <si>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</si>
  <si>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</si>
  <si>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</si>
  <si>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</si>
  <si>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</si>
  <si>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</si>
  <si>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</si>
  <si>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</si>
  <si>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</si>
  <si>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</si>
  <si>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</si>
  <si>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</si>
  <si>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</si>
  <si>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</si>
  <si>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</si>
  <si>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</si>
  <si>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</si>
  <si>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</si>
  <si>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</si>
  <si>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</si>
  <si>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</si>
  <si>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</si>
  <si>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</si>
  <si>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</si>
  <si>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</si>
  <si>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</si>
  <si>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</si>
  <si>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</si>
  <si>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</si>
  <si>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</si>
  <si>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</si>
  <si>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</si>
  <si>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</si>
  <si>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</si>
  <si>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</si>
  <si>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</si>
  <si>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</si>
  <si>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</si>
  <si>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</si>
  <si>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</si>
  <si>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</si>
  <si>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</si>
  <si>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</si>
  <si>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</si>
  <si>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</si>
  <si>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</si>
  <si>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</si>
  <si>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</si>
  <si>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</si>
  <si>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</si>
  <si>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</si>
  <si>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</si>
  <si>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</si>
  <si>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</si>
  <si>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</si>
  <si>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</si>
  <si>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</si>
  <si>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</si>
  <si>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</si>
  <si>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</si>
  <si>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</si>
  <si>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</si>
  <si>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</si>
  <si>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</si>
  <si>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</si>
  <si>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</si>
  <si>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</si>
  <si>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</si>
  <si>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</si>
  <si>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</si>
  <si>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</si>
  <si>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</si>
  <si>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</si>
  <si>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</si>
  <si>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</si>
  <si>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</si>
  <si>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</si>
  <si>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</si>
  <si>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</si>
  <si>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</si>
  <si>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</si>
  <si>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</si>
  <si>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</si>
  <si>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</si>
  <si>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</si>
  <si>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</si>
  <si>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</si>
  <si>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</si>
  <si>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</si>
  <si>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</si>
  <si>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</si>
  <si>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</si>
  <si>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</si>
  <si>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</si>
  <si>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</si>
  <si>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</si>
  <si>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</si>
  <si>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</si>
  <si>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</si>
  <si>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</si>
  <si>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</si>
  <si>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</si>
  <si>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</si>
  <si>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</si>
  <si>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</si>
  <si>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</si>
  <si>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</si>
  <si>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</si>
  <si>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</si>
  <si>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</si>
  <si>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</si>
  <si>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</si>
  <si>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</si>
  <si>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</si>
  <si>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</si>
  <si>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</si>
  <si>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</si>
  <si>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</si>
  <si>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</si>
  <si>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</si>
  <si>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</si>
  <si>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</si>
  <si>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</si>
  <si>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</si>
  <si>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</si>
  <si>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</si>
  <si>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</si>
  <si>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</si>
  <si>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</si>
  <si>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</si>
  <si>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</si>
  <si>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</si>
  <si>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</si>
  <si>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</si>
  <si>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</si>
  <si>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</si>
  <si>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</si>
  <si>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</si>
  <si>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</si>
  <si>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</si>
  <si>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</si>
  <si>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</si>
  <si>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</si>
  <si>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</si>
  <si>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</si>
  <si>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</si>
  <si>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</si>
  <si>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</si>
  <si>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</si>
  <si>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</si>
  <si>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</si>
  <si>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</si>
  <si>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</si>
  <si>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</si>
  <si>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</si>
  <si>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</si>
  <si>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</si>
  <si>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</si>
  <si>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</si>
  <si>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</si>
  <si>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</si>
  <si>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</si>
  <si>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</si>
  <si>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</si>
  <si>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</si>
  <si>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</si>
  <si>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</si>
  <si>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</si>
  <si>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</si>
  <si>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</si>
  <si>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</si>
  <si>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</si>
  <si>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</si>
  <si>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</si>
  <si>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</si>
  <si>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</si>
  <si>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</si>
  <si>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</si>
  <si>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</si>
  <si>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</si>
  <si>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</si>
  <si>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</si>
  <si>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</si>
  <si>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</si>
  <si>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</si>
  <si>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</si>
  <si>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</si>
  <si>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</si>
  <si>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</si>
  <si>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</si>
  <si>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</si>
  <si>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</si>
  <si>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</si>
  <si>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</si>
  <si>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</si>
  <si>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</si>
  <si>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</si>
  <si>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</si>
  <si>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</si>
  <si>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</si>
  <si>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</si>
  <si>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</si>
  <si>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</si>
  <si>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</si>
  <si>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</si>
  <si>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</si>
  <si>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</si>
  <si>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</si>
  <si>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</si>
  <si>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</si>
  <si>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</si>
  <si>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</si>
  <si>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</si>
  <si>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</si>
  <si>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</si>
  <si>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</si>
  <si>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</si>
  <si>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</si>
  <si>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</si>
  <si>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</si>
  <si>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</si>
  <si>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</si>
  <si>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</si>
  <si>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</si>
  <si>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</si>
  <si>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</si>
  <si>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</si>
  <si>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</si>
  <si>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</si>
  <si>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</si>
  <si>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</si>
  <si>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</si>
  <si>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</si>
  <si>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</si>
  <si>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</si>
  <si>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</si>
  <si>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</si>
  <si>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</si>
  <si>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</si>
  <si>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</si>
  <si>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</si>
  <si>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</si>
  <si>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</si>
  <si>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</si>
  <si>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</si>
  <si>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</si>
  <si>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</si>
  <si>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</si>
  <si>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</si>
  <si>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</si>
  <si>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</si>
  <si>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</si>
  <si>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</si>
  <si>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</si>
  <si>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</si>
  <si>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</si>
  <si>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</si>
  <si>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</si>
  <si>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</si>
  <si>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</si>
  <si>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</si>
  <si>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</si>
  <si>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</si>
  <si>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</si>
  <si>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</si>
  <si>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</si>
  <si>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</si>
  <si>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</si>
  <si>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</si>
  <si>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</si>
  <si>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</si>
  <si>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</si>
  <si>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</si>
  <si>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</si>
  <si>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</si>
  <si>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</si>
  <si>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</si>
  <si>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</si>
  <si>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</si>
  <si>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</si>
  <si>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</si>
  <si>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</si>
  <si>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</si>
  <si>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</si>
  <si>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</si>
  <si>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</si>
  <si>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</si>
  <si>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</si>
  <si>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</si>
  <si>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</si>
  <si>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</si>
  <si>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</si>
  <si>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</si>
  <si>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</si>
  <si>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</si>
  <si>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</si>
  <si>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</si>
  <si>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</si>
  <si>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</si>
  <si>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</si>
  <si>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</si>
  <si>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</si>
  <si>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</si>
  <si>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</si>
  <si>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</si>
  <si>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</si>
  <si>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</si>
  <si>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</si>
  <si>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</si>
  <si>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</si>
  <si>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</si>
  <si>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</si>
  <si>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</si>
  <si>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</si>
  <si>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</si>
  <si>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</si>
  <si>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</si>
  <si>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</si>
  <si>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</si>
  <si>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</si>
  <si>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</si>
  <si>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</si>
  <si>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</si>
  <si>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</si>
  <si>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</si>
  <si>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</si>
  <si>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</si>
  <si>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</si>
  <si>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</si>
  <si>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</si>
  <si>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</si>
  <si>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</si>
  <si>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</si>
  <si>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</si>
  <si>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</si>
  <si>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</si>
  <si>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</si>
  <si>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</si>
  <si>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</si>
  <si>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</si>
  <si>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</si>
  <si>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</si>
  <si>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</si>
  <si>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</si>
  <si>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</si>
  <si>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</si>
  <si>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</si>
  <si>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</si>
  <si>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</si>
  <si>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</si>
  <si>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</si>
  <si>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</si>
  <si>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</si>
  <si>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</si>
  <si>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</si>
  <si>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</si>
  <si>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</si>
  <si>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</si>
  <si>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</si>
  <si>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</si>
  <si>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</si>
  <si>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</si>
  <si>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</si>
  <si>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</si>
  <si>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</si>
  <si>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</si>
  <si>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</si>
  <si>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</si>
  <si>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</si>
  <si>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</si>
  <si>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</si>
  <si>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</si>
  <si>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</si>
  <si>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</si>
  <si>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</si>
  <si>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</si>
  <si>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</si>
  <si>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</si>
  <si>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</si>
  <si>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</si>
  <si>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</si>
  <si>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</si>
  <si>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</si>
  <si>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</si>
  <si>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</si>
  <si>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</si>
  <si>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</si>
  <si>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</si>
  <si>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</si>
  <si>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</si>
  <si>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</si>
  <si>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</si>
  <si>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</si>
  <si>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</si>
  <si>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</si>
  <si>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</si>
  <si>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</si>
  <si>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</si>
  <si>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</si>
  <si>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</si>
  <si>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</si>
  <si>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</si>
  <si>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</si>
  <si>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</si>
  <si>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</si>
  <si>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</si>
  <si>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</si>
  <si>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</si>
  <si>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</si>
  <si>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</si>
  <si>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</si>
  <si>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</si>
  <si>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</si>
  <si>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</si>
  <si>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</si>
  <si>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</si>
  <si>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</si>
  <si>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</si>
  <si>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</si>
  <si>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</si>
  <si>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</si>
  <si>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</si>
  <si>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</si>
  <si>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</si>
  <si>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</si>
  <si>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</si>
  <si>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</si>
  <si>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</si>
  <si>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</si>
  <si>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</si>
  <si>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</si>
  <si>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</si>
  <si>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</si>
  <si>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</si>
  <si>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</si>
  <si>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</si>
  <si>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</si>
  <si>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</si>
  <si>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</si>
  <si>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</si>
  <si>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</si>
  <si>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</si>
  <si>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</si>
  <si>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</si>
  <si>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</si>
  <si>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</si>
  <si>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</si>
  <si>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</si>
  <si>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</si>
  <si>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</si>
  <si>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</si>
  <si>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</si>
  <si>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</si>
  <si>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</si>
  <si>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</si>
  <si>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</si>
  <si>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</si>
  <si>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</si>
  <si>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</si>
  <si>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</si>
  <si>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</si>
  <si>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</si>
  <si>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</si>
  <si>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</si>
  <si>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</si>
  <si>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</si>
  <si>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</si>
  <si>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</si>
  <si>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</si>
  <si>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</si>
  <si>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</si>
  <si>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</si>
  <si>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</si>
  <si>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</si>
  <si>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</si>
  <si>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</si>
  <si>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</si>
  <si>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</si>
  <si>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</si>
  <si>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</si>
  <si>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</si>
  <si>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</si>
  <si>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</si>
  <si>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</si>
  <si>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</si>
  <si>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</si>
  <si>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</si>
  <si>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</si>
  <si>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</si>
  <si>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</si>
  <si>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</si>
  <si>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</si>
  <si>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</si>
  <si>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</si>
  <si>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</si>
  <si>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</si>
  <si>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</si>
  <si>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</si>
  <si>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</si>
  <si>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</si>
  <si>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</si>
  <si>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</si>
  <si>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</si>
  <si>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</si>
  <si>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</si>
  <si>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</si>
  <si>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</si>
  <si>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</si>
  <si>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</si>
  <si>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</si>
  <si>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</si>
  <si>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</si>
  <si>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</si>
  <si>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</si>
  <si>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</si>
  <si>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</si>
  <si>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</si>
  <si>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</si>
  <si>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</si>
  <si>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</si>
  <si>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</si>
  <si>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</si>
  <si>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</si>
  <si>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</si>
  <si>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</si>
  <si>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</si>
  <si>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</si>
  <si>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</si>
  <si>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</si>
  <si>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</si>
  <si>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</si>
  <si>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</si>
  <si>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</si>
  <si>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</si>
  <si>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</si>
  <si>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</si>
  <si>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</si>
  <si>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</si>
  <si>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</si>
  <si>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</si>
  <si>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</si>
  <si>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</si>
  <si>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</si>
  <si>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</si>
  <si>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</si>
  <si>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</si>
  <si>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</si>
  <si>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</si>
  <si>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</si>
  <si>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</si>
  <si>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</si>
  <si>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</si>
  <si>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</si>
  <si>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</si>
  <si>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</si>
  <si>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</si>
  <si>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</si>
  <si>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</si>
  <si>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</si>
  <si>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</si>
  <si>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</si>
  <si>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</si>
  <si>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</si>
  <si>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</si>
  <si>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</si>
  <si>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</si>
  <si>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</si>
  <si>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</si>
  <si>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</si>
  <si>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</si>
  <si>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</si>
  <si>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</si>
  <si>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</si>
  <si>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</si>
  <si>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</si>
  <si>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</si>
  <si>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</si>
  <si>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</si>
  <si>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</si>
  <si>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</si>
  <si>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</si>
  <si>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</si>
  <si>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</si>
  <si>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</si>
  <si>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</si>
  <si>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</si>
  <si>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</si>
  <si>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</si>
  <si>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</si>
  <si>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</si>
  <si>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</si>
  <si>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</si>
  <si>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</si>
  <si>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</si>
  <si>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</si>
  <si>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</si>
  <si>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</si>
  <si>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</si>
  <si>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</si>
  <si>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</si>
  <si>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</si>
  <si>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</si>
  <si>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</si>
  <si>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</si>
  <si>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</si>
  <si>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</si>
  <si>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</si>
  <si>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</si>
  <si>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</si>
  <si>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</si>
  <si>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</si>
  <si>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</si>
  <si>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</si>
  <si>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</si>
  <si>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</si>
  <si>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</si>
  <si>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</si>
  <si>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</si>
  <si>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</si>
  <si>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</si>
  <si>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</si>
  <si>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</si>
  <si>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</si>
  <si>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</si>
  <si>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</si>
  <si>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</si>
  <si>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</si>
  <si>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</si>
  <si>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</si>
  <si>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</si>
  <si>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</si>
  <si>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</si>
  <si>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</si>
  <si>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</si>
  <si>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</si>
  <si>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</si>
  <si>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</si>
  <si>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</si>
  <si>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</si>
  <si>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</si>
  <si>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</si>
  <si>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</si>
  <si>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</si>
  <si>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</si>
  <si>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</si>
  <si>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</si>
  <si>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</si>
  <si>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</si>
  <si>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</si>
  <si>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</si>
  <si>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</si>
  <si>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</si>
  <si>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</si>
  <si>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</si>
  <si>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</si>
  <si>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</si>
  <si>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</si>
  <si>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</si>
  <si>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</si>
  <si>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</si>
  <si>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</si>
  <si>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</si>
  <si>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</si>
  <si>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</si>
  <si>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</si>
  <si>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</si>
  <si>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</si>
  <si>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</si>
  <si>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</si>
  <si>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</si>
  <si>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</si>
  <si>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</si>
  <si>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</si>
  <si>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</si>
  <si>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</si>
  <si>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</si>
  <si>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</si>
  <si>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</si>
  <si>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</si>
  <si>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</si>
  <si>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</si>
  <si>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</si>
  <si>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</si>
  <si>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</si>
  <si>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</si>
  <si>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</si>
  <si>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</si>
  <si>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</si>
  <si>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</si>
  <si>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</si>
  <si>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</si>
  <si>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</si>
  <si>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</si>
  <si>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</si>
  <si>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</si>
  <si>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</si>
  <si>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</si>
  <si>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</si>
  <si>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</si>
  <si>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</si>
  <si>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</si>
  <si>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</si>
  <si>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</si>
  <si>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</si>
  <si>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</si>
  <si>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</si>
  <si>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</si>
  <si>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</si>
  <si>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</si>
  <si>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</si>
  <si>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</si>
  <si>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</si>
  <si>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</si>
  <si>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</si>
  <si>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</si>
  <si>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</si>
  <si>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</si>
  <si>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</si>
  <si>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</si>
  <si>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</si>
  <si>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</si>
  <si>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</si>
  <si>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</si>
  <si>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</si>
  <si>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</si>
  <si>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</si>
  <si>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</si>
  <si>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</si>
  <si>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</si>
  <si>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</si>
  <si>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</si>
  <si>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</si>
  <si>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</si>
  <si>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</si>
  <si>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</si>
  <si>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</si>
  <si>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</si>
  <si>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</si>
  <si>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</si>
  <si>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</si>
  <si>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</si>
  <si>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</si>
  <si>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</si>
  <si>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</si>
  <si>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</si>
  <si>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</si>
  <si>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</si>
  <si>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</si>
  <si>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</si>
  <si>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</si>
  <si>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</si>
  <si>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</si>
  <si>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</si>
  <si>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</si>
  <si>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</si>
  <si>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</si>
  <si>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</si>
  <si>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</si>
  <si>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</si>
  <si>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</si>
  <si>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</si>
  <si>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</si>
  <si>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</si>
  <si>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</si>
  <si>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</si>
  <si>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</si>
  <si>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</si>
  <si>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</si>
  <si>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</si>
  <si>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</si>
  <si>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</si>
  <si>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</si>
  <si>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</si>
  <si>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</si>
  <si>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</si>
  <si>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</si>
  <si>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</si>
  <si>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</si>
  <si>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</si>
  <si>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</si>
  <si>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</si>
  <si>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</si>
  <si>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</si>
  <si>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</si>
  <si>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</si>
  <si>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</si>
  <si>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</si>
  <si>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</si>
  <si>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</si>
  <si>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</si>
  <si>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</si>
  <si>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</si>
  <si>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</si>
  <si>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</si>
  <si>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</si>
  <si>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</si>
  <si>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</si>
  <si>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</si>
  <si>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</si>
  <si>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</si>
  <si>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</si>
  <si>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</si>
  <si>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</si>
  <si>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</si>
  <si>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</si>
  <si>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</si>
  <si>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</si>
  <si>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</si>
  <si>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</si>
  <si>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</si>
  <si>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</si>
  <si>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</si>
  <si>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</si>
  <si>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</si>
  <si>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</si>
  <si>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</si>
  <si>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</si>
  <si>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</si>
  <si>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</si>
  <si>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</si>
  <si>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</si>
  <si>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</si>
  <si>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</si>
  <si>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</si>
  <si>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</si>
  <si>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</si>
  <si>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</si>
  <si>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</si>
  <si>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</si>
  <si>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</si>
  <si>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</si>
  <si>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</si>
  <si>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</si>
  <si>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</si>
  <si>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</si>
  <si>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</si>
  <si>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</si>
  <si>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</si>
  <si>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</si>
  <si>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</si>
  <si>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</si>
  <si>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</si>
  <si>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</si>
  <si>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</si>
  <si>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</si>
  <si>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</si>
  <si>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</si>
  <si>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</si>
  <si>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</si>
  <si>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</si>
  <si>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</si>
  <si>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</si>
  <si>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</si>
  <si>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</si>
  <si>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</si>
  <si>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</si>
  <si>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</si>
  <si>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</si>
  <si>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</si>
  <si>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</si>
  <si>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</si>
  <si>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</si>
  <si>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</si>
  <si>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</si>
  <si>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</si>
  <si>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</si>
  <si>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</si>
  <si>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</si>
  <si>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</si>
  <si>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</si>
  <si>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</si>
  <si>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</si>
  <si>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</si>
  <si>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</si>
  <si>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</si>
  <si>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</si>
  <si>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</si>
  <si>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</si>
  <si>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</si>
  <si>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</si>
  <si>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</si>
  <si>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</si>
  <si>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</si>
  <si>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</si>
  <si>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</si>
  <si>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</si>
  <si>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</si>
  <si>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</si>
  <si>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</si>
  <si>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</si>
  <si>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</si>
  <si>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</si>
  <si>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</si>
  <si>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</si>
  <si>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</si>
  <si>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</si>
  <si>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</si>
  <si>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</si>
  <si>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</si>
  <si>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</si>
  <si>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</si>
  <si>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</si>
  <si>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</si>
  <si>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</si>
  <si>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</si>
  <si>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</si>
  <si>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</si>
  <si>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</si>
  <si>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</si>
  <si>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</si>
  <si>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</si>
  <si>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</si>
  <si>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</si>
  <si>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</si>
  <si>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</si>
  <si>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</si>
  <si>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</si>
  <si>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</si>
  <si>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</si>
  <si>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</si>
  <si>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</si>
  <si>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</si>
  <si>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</si>
  <si>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</si>
  <si>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</si>
  <si>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</si>
  <si>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</si>
  <si>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</si>
  <si>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</si>
  <si>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</si>
  <si>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</si>
  <si>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</si>
  <si>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</si>
  <si>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</si>
  <si>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</si>
  <si>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</si>
  <si>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</si>
  <si>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</si>
  <si>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</si>
  <si>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</si>
  <si>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</si>
  <si>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</si>
  <si>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</si>
  <si>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</si>
  <si>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</si>
  <si>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</si>
  <si>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</si>
  <si>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</si>
  <si>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</si>
  <si>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</si>
  <si>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</si>
  <si>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</si>
  <si>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</si>
  <si>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</si>
  <si>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</si>
  <si>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</si>
  <si>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</si>
  <si>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</si>
  <si>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</si>
  <si>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</si>
  <si>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</si>
  <si>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</si>
  <si>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</si>
  <si>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</si>
  <si>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</si>
  <si>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</si>
  <si>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</si>
  <si>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</si>
  <si>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</si>
  <si>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</si>
  <si>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</si>
  <si>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</si>
  <si>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</si>
  <si>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</si>
  <si>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</si>
  <si>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</si>
  <si>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</si>
  <si>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</si>
  <si>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</si>
  <si>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</si>
  <si>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</si>
  <si>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</si>
  <si>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</si>
  <si>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</si>
  <si>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</si>
  <si>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</si>
  <si>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</si>
  <si>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</si>
  <si>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</si>
  <si>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</si>
  <si>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</si>
  <si>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</si>
  <si>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</si>
  <si>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</si>
  <si>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</si>
  <si>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</si>
  <si>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</si>
  <si>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</si>
  <si>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</si>
  <si>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</si>
  <si>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</si>
  <si>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</si>
  <si>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</si>
  <si>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</si>
  <si>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</si>
  <si>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</si>
  <si>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</si>
  <si>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</si>
  <si>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</si>
  <si>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</si>
  <si>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</si>
  <si>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</si>
  <si>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</si>
  <si>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</si>
  <si>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</si>
  <si>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</si>
  <si>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</si>
  <si>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</si>
  <si>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</si>
  <si>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</si>
  <si>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</si>
  <si>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</si>
  <si>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</si>
  <si>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</si>
  <si>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</si>
  <si>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</si>
  <si>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</si>
  <si>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</si>
  <si>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</si>
  <si>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</si>
  <si>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</si>
  <si>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</si>
  <si>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</si>
  <si>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</si>
  <si>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</si>
  <si>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</si>
  <si>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</si>
  <si>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</si>
  <si>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</si>
  <si>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</si>
  <si>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</si>
  <si>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</si>
  <si>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</si>
  <si>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</si>
  <si>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</si>
  <si>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</si>
  <si>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</si>
  <si>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</si>
  <si>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</si>
  <si>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</si>
  <si>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</si>
  <si>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</si>
  <si>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</si>
  <si>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</si>
  <si>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</si>
  <si>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</si>
  <si>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</si>
  <si>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</si>
  <si>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</si>
  <si>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</si>
  <si>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</si>
  <si>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</si>
  <si>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</si>
  <si>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</si>
  <si>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</si>
  <si>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</si>
  <si>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</si>
  <si>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</si>
  <si>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</si>
  <si>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</si>
  <si>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</si>
  <si>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</si>
  <si>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</si>
  <si>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</si>
  <si>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</si>
  <si>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</si>
  <si>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</si>
  <si>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</si>
  <si>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</si>
  <si>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</si>
  <si>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</si>
  <si>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</si>
  <si>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</si>
  <si>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</si>
  <si>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</si>
  <si>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</si>
  <si>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</si>
  <si>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</si>
  <si>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</si>
  <si>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</si>
  <si>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</si>
  <si>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</si>
  <si>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</si>
  <si>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</si>
  <si>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</si>
  <si>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</si>
  <si>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</si>
  <si>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</si>
  <si>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</si>
  <si>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</si>
  <si>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</si>
  <si>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</si>
  <si>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</si>
  <si>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</si>
  <si>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</si>
  <si>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</si>
  <si>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</si>
  <si>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</si>
  <si>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</si>
  <si>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</si>
  <si>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</si>
  <si>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</si>
  <si>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</si>
  <si>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</si>
  <si>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</si>
  <si>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</si>
  <si>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</si>
  <si>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</si>
  <si>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</si>
  <si>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</si>
  <si>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</si>
  <si>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</si>
  <si>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</si>
  <si>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</si>
  <si>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</si>
  <si>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</si>
  <si>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</si>
  <si>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</si>
  <si>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</si>
  <si>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</si>
  <si>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</si>
  <si>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</si>
  <si>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</si>
  <si>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</si>
  <si>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</si>
  <si>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</si>
  <si>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</si>
  <si>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</si>
  <si>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</si>
  <si>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</si>
  <si>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</si>
  <si>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</si>
  <si>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</si>
  <si>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</si>
  <si>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</si>
  <si>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</si>
  <si>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</si>
  <si>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</si>
  <si>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</si>
  <si>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</si>
  <si>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</si>
  <si>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</si>
  <si>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</si>
  <si>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</si>
  <si>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</si>
  <si>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</si>
  <si>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</si>
  <si>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</si>
  <si>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</si>
  <si>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</si>
  <si>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</si>
  <si>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</si>
  <si>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</si>
  <si>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</si>
  <si>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</si>
  <si>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</si>
  <si>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</si>
  <si>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</si>
  <si>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</si>
  <si>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</si>
  <si>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</si>
  <si>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</si>
  <si>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</si>
  <si>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</si>
  <si>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</si>
  <si>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</si>
  <si>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</si>
  <si>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</si>
  <si>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</si>
  <si>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</si>
  <si>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</si>
  <si>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</si>
  <si>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</si>
  <si>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</si>
  <si>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</si>
  <si>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</si>
  <si>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</si>
  <si>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</si>
  <si>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</si>
  <si>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</si>
  <si>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</si>
  <si>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</si>
  <si>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</si>
  <si>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</si>
  <si>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</si>
  <si>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</si>
  <si>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</si>
  <si>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</si>
  <si>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</si>
  <si>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</si>
  <si>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</si>
  <si>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</si>
  <si>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</si>
  <si>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</si>
  <si>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</si>
  <si>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</si>
  <si>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</si>
  <si>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</si>
  <si>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</si>
  <si>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</si>
  <si>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</si>
  <si>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</si>
  <si>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</si>
  <si>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</si>
  <si>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</si>
  <si>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</si>
  <si>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</si>
  <si>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</si>
  <si>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</si>
  <si>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</si>
  <si>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</si>
  <si>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</si>
  <si>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</si>
  <si>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</si>
  <si>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</si>
  <si>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</si>
  <si>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</si>
  <si>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</si>
  <si>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</si>
  <si>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</si>
  <si>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</si>
  <si>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</si>
  <si>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</si>
  <si>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</si>
  <si>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</si>
  <si>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</si>
  <si>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</si>
  <si>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</si>
  <si>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</si>
  <si>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</si>
  <si>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</si>
  <si>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</si>
  <si>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</si>
  <si>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</si>
  <si>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</si>
  <si>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</si>
  <si>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</si>
  <si>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</si>
  <si>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</si>
  <si>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</si>
  <si>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</si>
  <si>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</si>
  <si>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</si>
  <si>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</si>
  <si>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</si>
  <si>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</si>
  <si>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</si>
  <si>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</si>
  <si>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</si>
  <si>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</si>
  <si>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</si>
  <si>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</si>
  <si>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</si>
  <si>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</si>
  <si>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</si>
  <si>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</si>
  <si>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</si>
  <si>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</si>
  <si>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</si>
  <si>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</si>
  <si>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</si>
  <si>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</si>
  <si>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</si>
  <si>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</si>
  <si>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</si>
  <si>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</si>
  <si>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</si>
  <si>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</si>
  <si>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</si>
  <si>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</si>
  <si>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</si>
  <si>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</si>
  <si>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</si>
  <si>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</si>
  <si>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</si>
  <si>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</si>
  <si>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</si>
  <si>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</si>
  <si>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</si>
  <si>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</si>
  <si>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</si>
  <si>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</si>
  <si>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</si>
  <si>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</si>
  <si>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</si>
  <si>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</si>
  <si>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</si>
  <si>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</si>
  <si>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</si>
  <si>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</si>
  <si>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</si>
  <si>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</si>
  <si>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</si>
  <si>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</si>
  <si>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</si>
  <si>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</si>
  <si>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</si>
  <si>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</si>
  <si>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</si>
  <si>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</si>
  <si>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</si>
  <si>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</si>
  <si>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</si>
  <si>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</si>
  <si>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</si>
  <si>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</si>
  <si>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</si>
  <si>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</si>
  <si>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</si>
  <si>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</si>
  <si>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</si>
  <si>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</si>
  <si>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</si>
  <si>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</si>
  <si>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</si>
  <si>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</si>
  <si>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</si>
  <si>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</si>
  <si>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</si>
  <si>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</si>
  <si>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</si>
  <si>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</si>
  <si>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</si>
  <si>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</si>
  <si>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</si>
  <si>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</si>
  <si>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</si>
  <si>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</si>
  <si>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</si>
  <si>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</si>
  <si>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</si>
  <si>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</si>
  <si>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</si>
  <si>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</si>
  <si>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</si>
  <si>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</si>
  <si>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</si>
  <si>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</si>
  <si>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</si>
  <si>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</si>
  <si>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</si>
  <si>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</si>
  <si>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</si>
  <si>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</si>
  <si>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</si>
  <si>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</si>
  <si>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</si>
  <si>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</si>
  <si>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</si>
  <si>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</si>
  <si>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</si>
  <si>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</si>
  <si>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</si>
  <si>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</si>
  <si>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</si>
  <si>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</si>
  <si>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</si>
  <si>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</si>
  <si>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</si>
  <si>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</si>
  <si>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</si>
  <si>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</si>
  <si>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</si>
  <si>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</si>
  <si>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</si>
  <si>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</si>
  <si>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</si>
  <si>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</si>
  <si>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</si>
  <si>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</si>
  <si>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</si>
  <si>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</si>
  <si>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</si>
  <si>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</si>
  <si>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</si>
  <si>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</si>
  <si>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</si>
  <si>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</si>
  <si>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</si>
  <si>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</si>
  <si>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</si>
  <si>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</si>
  <si>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</si>
  <si>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</si>
  <si>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</si>
  <si>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</si>
  <si>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</si>
  <si>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</si>
  <si>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</si>
  <si>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</si>
  <si>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</si>
  <si>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</si>
  <si>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</si>
  <si>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</si>
  <si>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</si>
  <si>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</si>
  <si>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</si>
  <si>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</si>
  <si>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</si>
  <si>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</si>
  <si>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</si>
  <si>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</si>
  <si>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</si>
  <si>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</si>
  <si>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</si>
  <si>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</si>
  <si>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</si>
  <si>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</si>
  <si>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</si>
  <si>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</si>
  <si>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</si>
  <si>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</si>
  <si>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</si>
  <si>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</si>
  <si>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</si>
  <si>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</si>
  <si>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</si>
  <si>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</si>
  <si>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</si>
  <si>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</si>
  <si>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</si>
  <si>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</si>
  <si>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</si>
  <si>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</si>
  <si>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</si>
  <si>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</si>
  <si>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</si>
  <si>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</si>
  <si>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</si>
  <si>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</si>
  <si>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</si>
  <si>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</si>
  <si>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</si>
  <si>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</si>
  <si>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</si>
  <si>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</si>
  <si>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</si>
  <si>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</si>
  <si>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</si>
  <si>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</si>
  <si>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</si>
  <si>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</si>
  <si>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</si>
  <si>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</si>
  <si>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</si>
  <si>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</si>
  <si>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</si>
  <si>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</si>
  <si>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</si>
  <si>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</si>
  <si>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</si>
  <si>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</si>
  <si>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</si>
  <si>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</si>
  <si>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</si>
  <si>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</si>
  <si>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</si>
  <si>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</si>
  <si>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</si>
  <si>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</si>
  <si>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</si>
  <si>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</si>
  <si>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</si>
  <si>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</si>
  <si>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</si>
  <si>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</si>
  <si>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</si>
  <si>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</si>
  <si>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</si>
  <si>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</si>
  <si>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</si>
  <si>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</si>
  <si>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</si>
  <si>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</si>
  <si>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</si>
  <si>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</si>
  <si>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</si>
  <si>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</si>
  <si>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</si>
  <si>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</si>
  <si>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</si>
  <si>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</si>
  <si>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</si>
  <si>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</si>
  <si>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</si>
  <si>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</si>
  <si>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</si>
  <si>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</si>
  <si>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</si>
  <si>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</si>
  <si>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</si>
  <si>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</si>
  <si>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</si>
  <si>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</si>
  <si>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</si>
  <si>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</si>
  <si>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</si>
  <si>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</si>
  <si>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</si>
  <si>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</si>
  <si>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</si>
  <si>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</si>
  <si>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</si>
  <si>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</si>
  <si>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</si>
  <si>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</si>
  <si>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</si>
  <si>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</si>
  <si>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</si>
  <si>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</si>
  <si>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</si>
  <si>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</si>
  <si>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</si>
  <si>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</si>
  <si>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</si>
  <si>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</si>
  <si>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</si>
  <si>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</si>
  <si>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</si>
  <si>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</si>
  <si>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</si>
  <si>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</si>
  <si>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</si>
  <si>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</si>
  <si>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</si>
  <si>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</si>
  <si>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</si>
  <si>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</si>
  <si>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</si>
  <si>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</si>
  <si>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</si>
  <si>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</si>
  <si>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</si>
  <si>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</si>
  <si>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</si>
  <si>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</si>
  <si>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</si>
  <si>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</si>
  <si>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</si>
  <si>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</si>
  <si>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</si>
  <si>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</si>
  <si>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</si>
  <si>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</si>
  <si>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</si>
  <si>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</si>
  <si>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</si>
  <si>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</si>
  <si>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</si>
  <si>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</si>
  <si>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</si>
  <si>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</si>
  <si>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</si>
  <si>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</si>
  <si>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</si>
  <si>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</si>
  <si>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</si>
  <si>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</si>
  <si>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</si>
  <si>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</si>
  <si>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</si>
  <si>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</si>
  <si>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</si>
  <si>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</si>
  <si>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</si>
  <si>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</si>
  <si>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</si>
  <si>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</si>
  <si>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</si>
  <si>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</si>
  <si>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</si>
  <si>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</si>
  <si>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</si>
  <si>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</si>
  <si>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</si>
  <si>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</si>
  <si>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</si>
  <si>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</si>
  <si>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</si>
  <si>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</si>
  <si>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</si>
  <si>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</si>
  <si>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</si>
  <si>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</si>
  <si>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</si>
  <si>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</si>
  <si>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</si>
  <si>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</si>
  <si>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</si>
  <si>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</si>
  <si>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</si>
  <si>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</si>
  <si>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</si>
  <si>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</si>
  <si>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</si>
  <si>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</si>
  <si>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</si>
  <si>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</si>
  <si>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</si>
  <si>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</si>
  <si>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</si>
  <si>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</si>
  <si>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</si>
  <si>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</si>
  <si>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</si>
  <si>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</si>
  <si>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</si>
  <si>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</si>
  <si>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</si>
  <si>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</si>
  <si>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</si>
  <si>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</si>
  <si>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</si>
  <si>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</si>
  <si>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</si>
  <si>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</si>
  <si>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</si>
  <si>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</si>
  <si>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</si>
  <si>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</si>
  <si>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</si>
  <si>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</si>
  <si>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</si>
  <si>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</si>
  <si>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</si>
  <si>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</si>
  <si>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</si>
  <si>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</si>
  <si>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</si>
  <si>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</si>
  <si>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</si>
  <si>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</si>
  <si>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</si>
  <si>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</si>
  <si>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</si>
  <si>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</si>
  <si>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</si>
  <si>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</si>
  <si>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</si>
  <si>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</si>
  <si>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</si>
  <si>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</si>
  <si>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</si>
  <si>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</si>
  <si>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</si>
  <si>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</si>
  <si>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</si>
  <si>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</si>
  <si>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</si>
  <si>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</si>
  <si>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</si>
  <si>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</si>
  <si>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</si>
  <si>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</si>
  <si>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</si>
  <si>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</si>
  <si>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</si>
  <si>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</si>
  <si>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</si>
  <si>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</si>
  <si>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</si>
  <si>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</si>
  <si>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</si>
  <si>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</si>
  <si>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</si>
  <si>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</si>
  <si>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</si>
  <si>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</si>
  <si>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</si>
  <si>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</si>
  <si>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</si>
  <si>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</si>
  <si>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</si>
  <si>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</si>
  <si>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</si>
  <si>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</si>
  <si>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</si>
  <si>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</si>
  <si>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</si>
  <si>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</si>
  <si>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</si>
  <si>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</si>
  <si>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</si>
  <si>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</si>
  <si>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</si>
  <si>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</si>
  <si>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</si>
  <si>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</si>
  <si>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</si>
  <si>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</si>
  <si>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</si>
  <si>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</si>
  <si>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</si>
  <si>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</si>
  <si>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</si>
  <si>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</si>
  <si>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</si>
  <si>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</si>
  <si>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</si>
  <si>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</si>
  <si>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</si>
  <si>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</si>
  <si>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</si>
  <si>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</si>
  <si>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</si>
  <si>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</si>
  <si>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</si>
  <si>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</si>
  <si>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</si>
  <si>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</si>
  <si>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</si>
  <si>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</si>
  <si>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</si>
  <si>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</si>
  <si>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</si>
  <si>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</si>
  <si>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</si>
  <si>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</si>
  <si>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</si>
  <si>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</si>
  <si>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</si>
  <si>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</si>
  <si>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</si>
  <si>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</si>
  <si>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</si>
  <si>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</si>
  <si>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</si>
  <si>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</si>
  <si>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</si>
  <si>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</si>
  <si>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</si>
  <si>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</si>
  <si>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</si>
  <si>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</si>
  <si>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</si>
  <si>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</si>
  <si>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</si>
  <si>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</si>
  <si>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</si>
  <si>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</si>
  <si>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</si>
  <si>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</si>
  <si>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</si>
  <si>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</si>
  <si>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</si>
  <si>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</si>
  <si>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</si>
  <si>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</si>
  <si>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</si>
  <si>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</si>
  <si>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</si>
  <si>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</si>
  <si>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</si>
  <si>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</si>
  <si>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</si>
  <si>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</si>
  <si>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</si>
  <si>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</si>
  <si>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</si>
  <si>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</si>
  <si>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</si>
  <si>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</si>
  <si>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</si>
  <si>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</si>
  <si>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</si>
  <si>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</si>
  <si>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</si>
  <si>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</si>
  <si>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</si>
  <si>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</si>
  <si>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</si>
  <si>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</si>
  <si>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</si>
  <si>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</si>
  <si>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</si>
  <si>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</si>
  <si>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</si>
  <si>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</si>
  <si>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</si>
  <si>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</si>
  <si>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</si>
  <si>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</si>
  <si>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</si>
  <si>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</si>
  <si>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</si>
  <si>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</si>
  <si>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</si>
  <si>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</si>
  <si>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</si>
  <si>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</si>
  <si>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</si>
  <si>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</si>
  <si>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</si>
  <si>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</si>
  <si>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</si>
  <si>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</si>
  <si>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</si>
  <si>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</si>
  <si>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</si>
  <si>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</si>
  <si>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</si>
  <si>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</si>
  <si>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</si>
  <si>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</si>
  <si>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</si>
  <si>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</si>
  <si>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</si>
  <si>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</si>
  <si>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</si>
  <si>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</si>
  <si>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</si>
  <si>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</si>
  <si>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</si>
  <si>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</si>
  <si>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</si>
  <si>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</si>
  <si>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</si>
  <si>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</si>
  <si>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</si>
  <si>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</si>
  <si>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</si>
  <si>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</si>
  <si>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</si>
  <si>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</si>
  <si>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</si>
  <si>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</si>
  <si>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</si>
  <si>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</si>
  <si>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</si>
  <si>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</si>
  <si>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</si>
  <si>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</si>
  <si>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</si>
  <si>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</si>
  <si>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</si>
  <si>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</si>
  <si>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</si>
  <si>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</si>
  <si>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</si>
  <si>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</si>
  <si>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</si>
  <si>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</si>
  <si>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</si>
  <si>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</si>
  <si>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</si>
  <si>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</si>
  <si>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</si>
  <si>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</si>
  <si>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</si>
  <si>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</si>
  <si>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</si>
  <si>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</si>
  <si>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</si>
  <si>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</si>
  <si>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</si>
  <si>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</si>
  <si>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</si>
  <si>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</si>
  <si>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</si>
  <si>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</si>
  <si>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</si>
  <si>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</si>
  <si>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</si>
  <si>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</si>
  <si>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</si>
  <si>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</si>
  <si>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</si>
  <si>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</si>
  <si>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</si>
  <si>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</si>
  <si>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</si>
  <si>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</si>
  <si>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</si>
  <si>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</si>
  <si>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</si>
  <si>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</si>
  <si>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</si>
  <si>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</si>
  <si>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</si>
  <si>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</si>
  <si>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</si>
  <si>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</si>
  <si>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</si>
  <si>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</si>
  <si>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</si>
  <si>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</si>
  <si>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</si>
  <si>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</si>
  <si>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</si>
  <si>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</si>
  <si>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</si>
  <si>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</si>
  <si>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</si>
  <si>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</si>
  <si>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</si>
  <si>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</si>
  <si>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</si>
  <si>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</si>
  <si>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</si>
  <si>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</si>
  <si>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</si>
  <si>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</si>
  <si>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</si>
  <si>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</si>
  <si>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</si>
  <si>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</si>
  <si>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</si>
  <si>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</si>
  <si>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</si>
  <si>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</si>
  <si>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</si>
  <si>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</si>
  <si>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</si>
  <si>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</si>
  <si>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</si>
  <si>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</si>
  <si>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</si>
  <si>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</si>
  <si>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</si>
  <si>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</si>
  <si>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</si>
  <si>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</si>
  <si>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</si>
  <si>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</si>
  <si>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</si>
  <si>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</si>
  <si>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</si>
  <si>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</si>
  <si>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</si>
  <si>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</si>
  <si>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</si>
  <si>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</si>
  <si>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</si>
  <si>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</si>
  <si>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</si>
  <si>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</si>
  <si>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</si>
  <si>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</si>
  <si>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</si>
  <si>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</si>
  <si>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</si>
  <si>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</si>
  <si>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</si>
  <si>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</si>
  <si>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</si>
  <si>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</si>
  <si>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</si>
  <si>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</si>
  <si>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</si>
  <si>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</si>
  <si>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</si>
  <si>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</si>
  <si>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</si>
  <si>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</si>
  <si>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</si>
  <si>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</si>
  <si>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</si>
  <si>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</si>
  <si>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</si>
  <si>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</si>
  <si>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</si>
  <si>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</si>
  <si>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</si>
  <si>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</si>
  <si>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</si>
  <si>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</si>
  <si>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</si>
  <si>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</si>
  <si>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</si>
  <si>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</si>
  <si>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</si>
  <si>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</si>
  <si>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</si>
  <si>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</si>
  <si>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</si>
  <si>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</si>
  <si>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</si>
  <si>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</si>
  <si>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</si>
  <si>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</si>
  <si>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</si>
  <si>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</si>
  <si>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</si>
  <si>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</si>
  <si>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</si>
  <si>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</si>
  <si>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</si>
  <si>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</si>
  <si>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</si>
  <si>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</si>
  <si>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</si>
  <si>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</si>
  <si>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</si>
  <si>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</si>
  <si>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</si>
  <si>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</si>
  <si>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</si>
  <si>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</si>
  <si>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</si>
  <si>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</si>
  <si>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</si>
  <si>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</si>
  <si>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</si>
  <si>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</si>
  <si>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</si>
  <si>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</si>
  <si>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</si>
  <si>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</si>
  <si>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</si>
  <si>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</si>
  <si>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</si>
  <si>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</si>
  <si>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</si>
  <si>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</si>
  <si>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</si>
  <si>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</si>
  <si>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</si>
  <si>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</si>
  <si>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</si>
  <si>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</si>
  <si>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</si>
  <si>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</si>
  <si>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</si>
  <si>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</si>
  <si>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</si>
  <si>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</si>
  <si>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</si>
  <si>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</si>
  <si>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</si>
  <si>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</si>
  <si>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</si>
  <si>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</si>
  <si>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</si>
  <si>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</si>
  <si>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</si>
  <si>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</si>
  <si>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</si>
  <si>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</si>
  <si>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</si>
  <si>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</si>
  <si>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</si>
  <si>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</si>
  <si>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</si>
  <si>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</si>
  <si>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</si>
  <si>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</si>
  <si>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</si>
  <si>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</si>
  <si>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</si>
  <si>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</si>
  <si>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</si>
  <si>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</si>
  <si>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</si>
  <si>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</si>
  <si>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</si>
  <si>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</si>
  <si>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</si>
  <si>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</si>
  <si>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</si>
  <si>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</si>
  <si>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</si>
  <si>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</si>
  <si>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</si>
  <si>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</si>
  <si>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</si>
  <si>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</si>
  <si>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</si>
  <si>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</si>
  <si>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</si>
  <si>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</si>
  <si>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</si>
  <si>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</si>
  <si>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</si>
  <si>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</si>
  <si>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</si>
  <si>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</si>
  <si>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</si>
  <si>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</si>
  <si>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</si>
  <si>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</si>
  <si>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</si>
  <si>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</si>
  <si>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</si>
  <si>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</si>
  <si>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</si>
  <si>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</si>
  <si>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</si>
  <si>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</si>
  <si>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</si>
  <si>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</si>
  <si>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</si>
  <si>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</si>
  <si>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</si>
  <si>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</si>
  <si>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</si>
  <si>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</si>
  <si>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</si>
  <si>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</si>
  <si>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</si>
  <si>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</si>
  <si>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</si>
  <si>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</si>
  <si>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</si>
  <si>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</si>
  <si>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</si>
  <si>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</si>
  <si>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</si>
  <si>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</si>
  <si>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</si>
  <si>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</si>
  <si>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</si>
  <si>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</si>
  <si>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</si>
  <si>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</si>
  <si>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</si>
  <si>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</si>
  <si>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</si>
  <si>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</si>
  <si>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</si>
  <si>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</si>
  <si>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</si>
  <si>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</si>
  <si>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</si>
  <si>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</si>
  <si>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</si>
  <si>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</si>
  <si>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</si>
  <si>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</si>
  <si>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</si>
  <si>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</si>
  <si>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</si>
  <si>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</si>
  <si>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</si>
  <si>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</si>
  <si>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</si>
  <si>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</si>
  <si>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</si>
  <si>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</si>
  <si>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</si>
  <si>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</si>
  <si>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</si>
  <si>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</si>
  <si>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</si>
  <si>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</si>
  <si>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</si>
  <si>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</si>
  <si>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</si>
  <si>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</si>
  <si>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</si>
  <si>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</si>
  <si>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</si>
  <si>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</si>
  <si>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</si>
  <si>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</si>
  <si>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</si>
  <si>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</si>
  <si>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</si>
  <si>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</si>
  <si>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</si>
  <si>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</si>
  <si>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</si>
  <si>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</si>
  <si>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</si>
  <si>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</si>
  <si>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</si>
  <si>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</si>
  <si>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</si>
  <si>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</si>
  <si>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</si>
  <si>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</si>
  <si>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</si>
  <si>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</si>
  <si>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</si>
  <si>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</si>
  <si>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</si>
  <si>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</si>
  <si>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</si>
  <si>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</si>
  <si>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</si>
  <si>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</si>
  <si>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</si>
  <si>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</si>
  <si>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</si>
  <si>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</si>
  <si>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</si>
  <si>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</si>
  <si>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</si>
  <si>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</si>
  <si>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</si>
  <si>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</si>
  <si>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</si>
  <si>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</si>
  <si>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</si>
  <si>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</si>
  <si>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</si>
  <si>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</si>
  <si>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</si>
  <si>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</si>
  <si>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</si>
  <si>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</si>
  <si>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</si>
  <si>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</si>
  <si>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</si>
  <si>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</si>
  <si>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</si>
  <si>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</si>
  <si>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</si>
  <si>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</si>
  <si>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</si>
  <si>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</si>
  <si>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</si>
  <si>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</si>
  <si>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</si>
  <si>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</si>
  <si>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</si>
  <si>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</si>
  <si>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</si>
  <si>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</si>
  <si>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</si>
  <si>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</si>
  <si>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</si>
  <si>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</si>
  <si>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</si>
  <si>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</si>
  <si>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</si>
  <si>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</si>
  <si>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</si>
  <si>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</si>
  <si>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</si>
  <si>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</si>
  <si>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</si>
  <si>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</si>
  <si>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</si>
  <si>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</si>
  <si>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</si>
  <si>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</si>
  <si>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</si>
  <si>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</si>
  <si>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</si>
  <si>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</si>
  <si>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</si>
  <si>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</si>
  <si>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</si>
  <si>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</si>
  <si>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</si>
  <si>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</si>
  <si>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</si>
  <si>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</si>
  <si>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</si>
  <si>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</si>
  <si>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</si>
  <si>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</si>
  <si>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</si>
  <si>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</si>
  <si>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</si>
  <si>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</si>
  <si>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</si>
  <si>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</si>
  <si>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</si>
  <si>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</si>
  <si>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</si>
  <si>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</si>
  <si>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</si>
  <si>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</si>
  <si>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</si>
  <si>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</si>
  <si>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</si>
  <si>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</si>
  <si>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</si>
  <si>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</si>
  <si>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</si>
  <si>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</si>
  <si>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</si>
  <si>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</si>
  <si>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</si>
  <si>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</si>
  <si>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</si>
  <si>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</si>
  <si>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</si>
  <si>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</si>
  <si>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</si>
  <si>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</si>
  <si>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</si>
  <si>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</si>
  <si>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</si>
  <si>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</si>
  <si>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</si>
  <si>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</si>
  <si>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</si>
  <si>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</si>
  <si>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</si>
  <si>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</si>
  <si>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</si>
  <si>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</si>
  <si>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</si>
  <si>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</si>
  <si>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</si>
  <si>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</si>
  <si>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</si>
  <si>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</si>
  <si>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</si>
  <si>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</si>
  <si>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</si>
  <si>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</si>
  <si>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</si>
  <si>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</si>
  <si>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</si>
  <si>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</si>
  <si>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</si>
  <si>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</si>
  <si>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</si>
  <si>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</si>
  <si>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</si>
  <si>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</si>
  <si>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</si>
  <si>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</si>
  <si>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</si>
  <si>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</si>
  <si>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</si>
  <si>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</si>
  <si>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</si>
  <si>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</si>
  <si>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</si>
  <si>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</si>
  <si>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</si>
  <si>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</si>
  <si>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</si>
  <si>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</si>
  <si>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</si>
  <si>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</si>
  <si>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</si>
  <si>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</si>
  <si>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</si>
  <si>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</si>
  <si>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</si>
  <si>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</si>
  <si>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</si>
  <si>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</si>
  <si>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</si>
  <si>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</si>
  <si>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</si>
  <si>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</si>
  <si>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</si>
  <si>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</si>
  <si>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</si>
  <si>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</si>
  <si>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</si>
  <si>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</si>
  <si>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</si>
  <si>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</si>
  <si>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</si>
  <si>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</si>
  <si>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</si>
  <si>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</si>
  <si>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</si>
  <si>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</si>
  <si>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</si>
  <si>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</si>
  <si>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</si>
  <si>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</si>
  <si>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</si>
  <si>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</si>
  <si>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</si>
  <si>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</si>
  <si>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</si>
  <si>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</si>
  <si>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</si>
  <si>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</si>
  <si>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</si>
  <si>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</si>
  <si>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</si>
  <si>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</si>
  <si>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</si>
  <si>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</si>
  <si>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</si>
  <si>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</si>
  <si>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</si>
  <si>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</si>
  <si>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</si>
  <si>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</si>
  <si>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</si>
  <si>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</si>
  <si>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</si>
  <si>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</si>
  <si>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</si>
  <si>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</si>
  <si>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</si>
  <si>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</si>
  <si>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</si>
  <si>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</si>
  <si>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</si>
  <si>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</si>
  <si>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</si>
  <si>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</si>
  <si>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</si>
  <si>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</si>
  <si>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</si>
  <si>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</si>
  <si>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</si>
  <si>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</si>
  <si>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</si>
  <si>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</si>
  <si>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</si>
  <si>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</si>
  <si>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</si>
  <si>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</si>
  <si>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</si>
  <si>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</si>
  <si>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</si>
  <si>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</si>
  <si>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</si>
  <si>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</si>
  <si>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</si>
  <si>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</si>
  <si>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</si>
  <si>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</si>
  <si>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</si>
  <si>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</si>
  <si>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</si>
  <si>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</si>
  <si>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</si>
  <si>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</si>
  <si>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</si>
  <si>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</si>
  <si>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</si>
  <si>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</si>
  <si>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</si>
  <si>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</si>
  <si>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</si>
  <si>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</si>
  <si>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</si>
  <si>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</si>
  <si>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</si>
  <si>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</si>
  <si>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</si>
  <si>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</si>
  <si>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</si>
  <si>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</si>
  <si>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</si>
  <si>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</si>
  <si>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</si>
  <si>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</si>
  <si>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</si>
  <si>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</si>
  <si>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</si>
  <si>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</si>
  <si>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</si>
  <si>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</si>
  <si>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</si>
  <si>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</si>
  <si>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</si>
  <si>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</si>
  <si>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</si>
  <si>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</si>
  <si>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</si>
  <si>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</si>
  <si>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</si>
  <si>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</si>
  <si>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</si>
  <si>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</si>
  <si>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</si>
  <si>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</si>
  <si>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</si>
  <si>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</si>
  <si>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</si>
  <si>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</si>
  <si>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</si>
  <si>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</si>
  <si>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</si>
  <si>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</si>
  <si>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</si>
  <si>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</si>
  <si>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</si>
  <si>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</si>
  <si>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</si>
  <si>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</si>
  <si>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</si>
  <si>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</si>
  <si>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</si>
  <si>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</si>
  <si>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</si>
  <si>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</si>
  <si>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</si>
  <si>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</si>
  <si>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</si>
  <si>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</si>
  <si>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</si>
  <si>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</si>
  <si>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</si>
  <si>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</si>
  <si>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</si>
  <si>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</si>
  <si>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</si>
  <si>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</si>
  <si>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</si>
  <si>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</si>
  <si>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</si>
  <si>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</si>
  <si>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</si>
  <si>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</si>
  <si>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</si>
  <si>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</si>
  <si>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</si>
  <si>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</si>
  <si>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</si>
  <si>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</si>
  <si>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</si>
  <si>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</si>
  <si>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</si>
  <si>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</si>
  <si>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</si>
  <si>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</si>
  <si>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</si>
  <si>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</si>
  <si>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</si>
  <si>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</si>
  <si>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</si>
  <si>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</si>
  <si>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</si>
  <si>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</si>
  <si>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</si>
  <si>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</si>
  <si>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</si>
  <si>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</si>
  <si>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</si>
  <si>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</si>
  <si>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</si>
  <si>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</si>
  <si>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</si>
  <si>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</si>
  <si>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</si>
  <si>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</si>
  <si>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</si>
  <si>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</si>
  <si>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</si>
  <si>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</si>
  <si>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</si>
  <si>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</si>
  <si>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</si>
  <si>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</si>
  <si>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</si>
  <si>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</si>
  <si>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</si>
  <si>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</si>
  <si>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</si>
  <si>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</si>
  <si>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</si>
  <si>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</si>
  <si>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</si>
  <si>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</si>
  <si>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</si>
  <si>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</si>
  <si>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</si>
  <si>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</si>
  <si>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</si>
  <si>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</si>
  <si>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</si>
  <si>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</si>
  <si>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</si>
  <si>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</si>
  <si>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</si>
  <si>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</si>
  <si>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</si>
  <si>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</si>
  <si>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</si>
  <si>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</si>
  <si>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</si>
  <si>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</si>
  <si>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</si>
  <si>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</si>
  <si>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</si>
  <si>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</si>
  <si>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</si>
  <si>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</si>
  <si>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</si>
  <si>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</si>
  <si>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</si>
  <si>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</si>
  <si>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</si>
  <si>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</si>
  <si>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</si>
  <si>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</si>
  <si>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</si>
  <si>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</si>
  <si>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</si>
  <si>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</si>
  <si>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</si>
  <si>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</si>
  <si>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</si>
  <si>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</si>
  <si>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</si>
  <si>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</si>
  <si>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</si>
  <si>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</si>
  <si>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</si>
  <si>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</si>
  <si>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</si>
  <si>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</si>
  <si>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</si>
  <si>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</si>
  <si>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</si>
  <si>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</si>
  <si>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</si>
  <si>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</si>
  <si>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</si>
  <si>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</si>
  <si>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</si>
  <si>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</si>
  <si>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</si>
  <si>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</si>
  <si>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</si>
  <si>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</si>
  <si>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</si>
  <si>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</si>
  <si>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</si>
  <si>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</si>
  <si>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</si>
  <si>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</si>
  <si>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</si>
  <si>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</si>
  <si>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</si>
  <si>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</si>
  <si>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</si>
  <si>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</si>
  <si>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</si>
  <si>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</si>
  <si>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</si>
  <si>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</si>
  <si>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</si>
  <si>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</si>
  <si>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</si>
  <si>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</si>
  <si>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</si>
  <si>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</si>
  <si>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</si>
  <si>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</si>
  <si>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</si>
  <si>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</si>
  <si>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</si>
  <si>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</si>
  <si>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</si>
  <si>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</si>
  <si>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</si>
  <si>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</si>
  <si>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</si>
  <si>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</si>
  <si>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</si>
  <si>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</si>
  <si>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</si>
  <si>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</si>
  <si>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</si>
  <si>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</si>
  <si>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</si>
  <si>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</si>
  <si>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</si>
  <si>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</si>
  <si>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</si>
  <si>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</si>
  <si>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</si>
  <si>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</si>
  <si>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</si>
  <si>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</si>
  <si>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</si>
  <si>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</si>
  <si>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</si>
  <si>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</si>
  <si>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</si>
  <si>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</si>
  <si>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</si>
  <si>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</si>
  <si>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</si>
  <si>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</si>
  <si>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</si>
  <si>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</si>
  <si>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</si>
  <si>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</si>
  <si>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</si>
  <si>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</si>
  <si>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</si>
  <si>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</si>
  <si>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</si>
  <si>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</si>
  <si>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</si>
  <si>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</si>
  <si>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</si>
  <si>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</si>
  <si>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</si>
  <si>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</si>
  <si>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</si>
  <si>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</si>
  <si>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</si>
  <si>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</si>
  <si>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</si>
  <si>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</si>
  <si>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</si>
  <si>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</si>
  <si>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</si>
  <si>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</si>
  <si>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</si>
  <si>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</si>
  <si>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</si>
  <si>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</si>
  <si>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</si>
  <si>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</si>
  <si>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</si>
  <si>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</si>
  <si>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</si>
  <si>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</si>
  <si>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</si>
  <si>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</si>
  <si>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</si>
  <si>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</si>
  <si>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</si>
  <si>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</si>
  <si>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</si>
  <si>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</si>
  <si>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</si>
  <si>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</si>
  <si>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</si>
  <si>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</si>
  <si>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</si>
  <si>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</si>
  <si>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</si>
  <si>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</si>
  <si>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</si>
  <si>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</si>
  <si>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</si>
  <si>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</si>
  <si>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</si>
  <si>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</si>
  <si>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</si>
  <si>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</si>
  <si>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</si>
  <si>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</si>
  <si>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</si>
  <si>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</si>
  <si>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</si>
  <si>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</si>
  <si>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</si>
  <si>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</si>
  <si>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</si>
  <si>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</si>
  <si>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</si>
  <si>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</si>
  <si>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</si>
  <si>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</si>
  <si>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</si>
  <si>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</si>
  <si>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</si>
  <si>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</si>
  <si>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</si>
  <si>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</si>
  <si>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</si>
  <si>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</si>
  <si>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</si>
  <si>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</si>
  <si>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</si>
  <si>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</si>
  <si>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</si>
  <si>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</si>
  <si>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</si>
  <si>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</si>
  <si>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</si>
  <si>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</si>
  <si>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</si>
  <si>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</si>
  <si>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</si>
  <si>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</si>
  <si>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</si>
  <si>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</si>
  <si>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</si>
  <si>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</si>
  <si>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</si>
  <si>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</si>
  <si>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</si>
  <si>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</si>
  <si>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</si>
  <si>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</si>
  <si>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</si>
  <si>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</si>
  <si>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</si>
  <si>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</si>
  <si>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</si>
  <si>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</si>
  <si>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</si>
  <si>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</si>
  <si>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</si>
  <si>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</si>
  <si>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</si>
  <si>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</si>
  <si>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</si>
  <si>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</si>
  <si>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</si>
  <si>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</si>
  <si>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</si>
  <si>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</si>
  <si>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</si>
  <si>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</si>
  <si>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</si>
  <si>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</si>
  <si>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</si>
  <si>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</si>
  <si>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</si>
  <si>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</si>
  <si>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</si>
  <si>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</si>
  <si>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</si>
  <si>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</si>
  <si>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</si>
  <si>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</si>
  <si>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</si>
  <si>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</si>
  <si>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</si>
  <si>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</si>
  <si>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</si>
  <si>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</si>
  <si>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</si>
  <si>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</si>
  <si>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</si>
  <si>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</si>
  <si>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</si>
  <si>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</si>
  <si>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</si>
  <si>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</si>
  <si>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</si>
  <si>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</si>
  <si>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</si>
  <si>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</si>
  <si>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</si>
  <si>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</si>
  <si>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</si>
  <si>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</si>
  <si>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</si>
  <si>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</si>
  <si>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</si>
  <si>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</si>
  <si>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</si>
  <si>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</si>
  <si>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</si>
  <si>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</si>
  <si>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</si>
  <si>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</si>
  <si>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</si>
  <si>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</si>
  <si>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</si>
  <si>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</si>
  <si>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</si>
  <si>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</si>
  <si>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</si>
  <si>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</si>
  <si>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</si>
  <si>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</si>
  <si>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</si>
  <si>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</si>
  <si>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</si>
  <si>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</si>
  <si>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</si>
  <si>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</si>
  <si>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</si>
  <si>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</si>
  <si>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</si>
  <si>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</si>
  <si>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</si>
  <si>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</si>
  <si>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</si>
  <si>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</si>
  <si>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</si>
  <si>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</si>
  <si>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</si>
  <si>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</si>
  <si>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</si>
  <si>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</si>
  <si>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</si>
  <si>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</si>
  <si>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</si>
  <si>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</si>
  <si>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</si>
  <si>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</si>
  <si>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</si>
  <si>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</si>
  <si>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</si>
  <si>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</si>
  <si>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</si>
  <si>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</si>
  <si>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</si>
  <si>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</si>
  <si>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</si>
  <si>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</si>
  <si>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</si>
  <si>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</si>
  <si>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</si>
  <si>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</si>
  <si>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</si>
  <si>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</si>
  <si>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</si>
  <si>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</si>
  <si>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</si>
  <si>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</si>
  <si>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</si>
  <si>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</si>
  <si>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</si>
  <si>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</si>
  <si>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</si>
  <si>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</si>
  <si>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</si>
  <si>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</si>
  <si>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</si>
  <si>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</si>
  <si>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</si>
  <si>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</si>
  <si>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</si>
  <si>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</si>
  <si>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</si>
  <si>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</si>
  <si>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</si>
  <si>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</si>
  <si>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</si>
  <si>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</si>
  <si>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</si>
  <si>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</si>
  <si>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</si>
  <si>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</si>
  <si>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</si>
  <si>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</si>
  <si>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</si>
  <si>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</si>
  <si>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</si>
  <si>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</si>
  <si>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</si>
  <si>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</si>
  <si>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</si>
  <si>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</si>
  <si>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</si>
  <si>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</si>
  <si>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</si>
  <si>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</si>
  <si>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</si>
  <si>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</si>
  <si>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</si>
  <si>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</si>
  <si>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</si>
  <si>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</si>
  <si>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</si>
  <si>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</si>
  <si>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</si>
  <si>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</si>
  <si>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</si>
  <si>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</si>
  <si>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</si>
  <si>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</si>
  <si>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</si>
  <si>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</si>
  <si>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</si>
  <si>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</si>
  <si>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</si>
  <si>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</si>
  <si>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</si>
  <si>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</si>
  <si>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</si>
  <si>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</si>
  <si>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</si>
  <si>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</si>
  <si>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</si>
  <si>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</si>
  <si>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</si>
  <si>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</si>
  <si>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</si>
  <si>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</si>
  <si>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</si>
  <si>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</si>
  <si>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</si>
  <si>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</si>
  <si>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</si>
  <si>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</si>
  <si>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</si>
  <si>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</si>
  <si>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</si>
  <si>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</si>
  <si>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</si>
  <si>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</si>
  <si>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</si>
  <si>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</si>
  <si>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</si>
  <si>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</si>
  <si>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</si>
  <si>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</si>
  <si>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</si>
  <si>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</si>
  <si>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</si>
  <si>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</si>
  <si>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</si>
  <si>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</si>
  <si>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</si>
  <si>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</si>
  <si>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</si>
  <si>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</si>
  <si>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</si>
  <si>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</si>
  <si>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</si>
  <si>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</si>
  <si>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</si>
  <si>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</si>
  <si>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</si>
  <si>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</si>
  <si>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</si>
  <si>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</si>
  <si>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</si>
  <si>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</si>
  <si>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</si>
  <si>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</si>
  <si>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</si>
  <si>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</si>
  <si>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</si>
  <si>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</si>
  <si>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</si>
  <si>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</si>
  <si>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</si>
  <si>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</si>
  <si>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</si>
  <si>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</si>
  <si>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</si>
  <si>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</si>
  <si>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</si>
  <si>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</si>
  <si>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</si>
  <si>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</si>
  <si>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</si>
  <si>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</si>
  <si>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</si>
  <si>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</si>
  <si>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</si>
  <si>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</si>
  <si>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</si>
  <si>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</si>
  <si>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</si>
  <si>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</si>
  <si>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</si>
  <si>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</si>
  <si>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</si>
  <si>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</si>
  <si>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</si>
  <si>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</si>
  <si>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</si>
  <si>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</si>
  <si>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</si>
  <si>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</si>
  <si>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</si>
  <si>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</si>
  <si>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</si>
  <si>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</si>
  <si>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</si>
  <si>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</si>
  <si>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</si>
  <si>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</si>
  <si>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</si>
  <si>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</si>
  <si>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</si>
  <si>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</si>
  <si>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</si>
  <si>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</si>
  <si>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</si>
  <si>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</si>
  <si>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</si>
  <si>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</si>
  <si>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</si>
  <si>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</si>
  <si>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</si>
  <si>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</si>
  <si>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</si>
  <si>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</si>
  <si>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</si>
  <si>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</si>
  <si>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</si>
  <si>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</si>
  <si>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</si>
  <si>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</si>
  <si>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</si>
  <si>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</si>
  <si>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</si>
  <si>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</si>
  <si>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</si>
  <si>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</si>
  <si>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</si>
  <si>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</si>
  <si>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</si>
  <si>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</si>
  <si>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</si>
  <si>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</si>
  <si>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</si>
  <si>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</si>
  <si>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</si>
  <si>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</si>
  <si>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</si>
  <si>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</si>
  <si>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</si>
  <si>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</si>
  <si>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</si>
  <si>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</si>
  <si>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</si>
  <si>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</si>
  <si>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</si>
  <si>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</si>
  <si>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</si>
  <si>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</si>
  <si>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</si>
  <si>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</si>
  <si>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</si>
  <si>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</si>
  <si>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</si>
  <si>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</si>
  <si>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</si>
  <si>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</si>
  <si>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</si>
  <si>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</si>
  <si>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</si>
  <si>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</si>
  <si>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</si>
  <si>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</si>
  <si>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</si>
  <si>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</si>
  <si>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</si>
  <si>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</si>
  <si>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</si>
  <si>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</si>
  <si>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</si>
  <si>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</si>
  <si>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</si>
  <si>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</si>
  <si>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</si>
  <si>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</si>
  <si>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</si>
  <si>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</si>
  <si>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</si>
  <si>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</si>
  <si>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</si>
  <si>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</si>
  <si>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</si>
  <si>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</si>
  <si>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</si>
  <si>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</si>
  <si>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</si>
  <si>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</si>
  <si>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</si>
  <si>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</si>
  <si>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</si>
  <si>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</si>
  <si>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</si>
  <si>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</si>
  <si>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</si>
  <si>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</si>
  <si>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</si>
  <si>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</si>
  <si>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</si>
  <si>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</si>
  <si>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</si>
  <si>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</si>
  <si>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</si>
  <si>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</si>
  <si>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</si>
  <si>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</si>
  <si>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</si>
  <si>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</si>
  <si>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</si>
  <si>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</si>
  <si>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</si>
  <si>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</si>
  <si>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</si>
  <si>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</si>
  <si>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</si>
  <si>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</si>
  <si>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</si>
  <si>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</si>
  <si>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</si>
  <si>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</si>
  <si>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</si>
  <si>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</si>
  <si>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</si>
  <si>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</si>
  <si>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</si>
  <si>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</si>
  <si>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</si>
  <si>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</si>
  <si>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</si>
  <si>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</si>
  <si>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</si>
  <si>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</si>
  <si>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</si>
  <si>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</si>
  <si>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</si>
  <si>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</si>
  <si>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</si>
  <si>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</si>
  <si>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</si>
  <si>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</si>
  <si>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</si>
  <si>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</si>
  <si>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</si>
  <si>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</si>
  <si>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</si>
  <si>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</si>
  <si>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</si>
  <si>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</si>
  <si>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</si>
  <si>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</si>
  <si>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</si>
  <si>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</si>
  <si>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</si>
  <si>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</si>
  <si>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</si>
  <si>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</si>
  <si>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</si>
  <si>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</si>
  <si>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</si>
  <si>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</si>
  <si>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</si>
  <si>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</si>
  <si>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</si>
  <si>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</si>
  <si>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</si>
  <si>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</si>
  <si>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</si>
  <si>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</si>
  <si>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</si>
  <si>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</si>
  <si>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</si>
  <si>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</si>
  <si>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</si>
  <si>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</si>
  <si>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</si>
  <si>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</si>
  <si>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</si>
  <si>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</si>
  <si>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</si>
  <si>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</si>
  <si>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</si>
  <si>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</si>
  <si>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</si>
  <si>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</si>
  <si>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</si>
  <si>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</si>
  <si>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</si>
  <si>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</si>
  <si>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</si>
  <si>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</si>
  <si>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</si>
  <si>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</si>
  <si>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</si>
  <si>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</si>
  <si>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</si>
  <si>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</si>
  <si>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</si>
  <si>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</si>
  <si>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</si>
  <si>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</si>
  <si>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</si>
  <si>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</si>
  <si>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</si>
  <si>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</si>
  <si>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</si>
  <si>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</si>
  <si>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</si>
  <si>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</si>
  <si>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</si>
  <si>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</si>
  <si>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</si>
  <si>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</si>
  <si>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</si>
  <si>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</si>
  <si>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</si>
  <si>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</si>
  <si>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</si>
  <si>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</si>
  <si>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</si>
  <si>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</si>
  <si>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</si>
  <si>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</si>
  <si>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</si>
  <si>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</si>
  <si>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</si>
  <si>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</si>
  <si>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</si>
  <si>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</si>
  <si>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</si>
  <si>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</si>
  <si>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</si>
  <si>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</si>
  <si>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</si>
  <si>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</si>
  <si>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</si>
  <si>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</si>
  <si>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</si>
  <si>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</si>
  <si>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</si>
  <si>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</si>
  <si>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</si>
  <si>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</si>
  <si>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</si>
  <si>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</si>
  <si>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</si>
  <si>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</si>
  <si>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</si>
  <si>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</si>
  <si>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</si>
  <si>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</si>
  <si>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</si>
  <si>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</si>
  <si>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</si>
  <si>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</si>
  <si>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</si>
  <si>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</si>
  <si>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</si>
  <si>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</si>
  <si>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</si>
  <si>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</si>
  <si>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</si>
  <si>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</si>
  <si>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</si>
  <si>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</si>
  <si>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</si>
  <si>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</si>
  <si>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</si>
  <si>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</si>
  <si>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</si>
  <si>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</si>
  <si>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</si>
  <si>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</si>
  <si>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</si>
  <si>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</si>
  <si>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</si>
  <si>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</si>
  <si>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</si>
  <si>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</si>
  <si>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</si>
  <si>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</si>
  <si>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</si>
  <si>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</si>
  <si>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</si>
  <si>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</si>
  <si>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</si>
  <si>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</si>
  <si>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</si>
  <si>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</si>
  <si>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</si>
  <si>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</si>
  <si>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</si>
  <si>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</si>
  <si>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</si>
  <si>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</si>
  <si>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</si>
  <si>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</si>
  <si>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</si>
  <si>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</si>
  <si>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</si>
  <si>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</si>
  <si>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</si>
  <si>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</si>
  <si>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</si>
  <si>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</si>
  <si>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</si>
  <si>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</si>
  <si>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</si>
  <si>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</si>
  <si>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</si>
  <si>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</si>
  <si>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</si>
  <si>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</si>
  <si>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</si>
  <si>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</si>
  <si>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</si>
  <si>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</si>
  <si>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</si>
  <si>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</si>
  <si>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</si>
  <si>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</si>
  <si>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</si>
  <si>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</si>
  <si>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</si>
  <si>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</si>
  <si>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</si>
  <si>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</si>
  <si>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</si>
  <si>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</si>
  <si>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</si>
  <si>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</si>
  <si>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</si>
  <si>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</si>
  <si>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</si>
  <si>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</si>
  <si>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</si>
  <si>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</si>
  <si>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</si>
  <si>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</si>
  <si>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</si>
  <si>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</si>
  <si>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</si>
  <si>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</si>
  <si>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</si>
  <si>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</si>
  <si>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</si>
  <si>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</si>
  <si>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</si>
  <si>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</si>
  <si>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</si>
  <si>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</si>
  <si>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</si>
  <si>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</si>
  <si>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</si>
  <si>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</si>
  <si>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</si>
  <si>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</si>
  <si>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</si>
  <si>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</si>
  <si>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</si>
  <si>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</si>
  <si>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</si>
  <si>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</si>
  <si>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</si>
  <si>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</si>
  <si>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</si>
  <si>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</si>
  <si>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</si>
  <si>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</si>
  <si>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</si>
  <si>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</si>
  <si>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</si>
  <si>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</si>
  <si>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</si>
  <si>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</si>
  <si>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</si>
  <si>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</si>
  <si>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</si>
  <si>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</si>
  <si>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</si>
  <si>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</si>
  <si>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</si>
  <si>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</si>
  <si>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</si>
  <si>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</si>
  <si>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</si>
  <si>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</si>
  <si>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</si>
  <si>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</si>
  <si>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</si>
  <si>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</si>
  <si>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</si>
  <si>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</si>
  <si>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</si>
  <si>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</si>
  <si>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</si>
  <si>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</si>
  <si>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</si>
  <si>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</si>
  <si>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</si>
  <si>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</si>
  <si>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</si>
  <si>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</si>
  <si>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</si>
  <si>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</si>
  <si>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</si>
  <si>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</si>
  <si>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</si>
  <si>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</si>
  <si>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</si>
  <si>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</si>
  <si>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</si>
  <si>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</si>
  <si>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</si>
  <si>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</si>
  <si>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</si>
  <si>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</si>
  <si>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</si>
  <si>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</si>
  <si>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</si>
  <si>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</si>
  <si>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</si>
  <si>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</si>
  <si>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</si>
  <si>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</si>
  <si>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</si>
  <si>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</si>
  <si>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</si>
  <si>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</si>
  <si>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</si>
  <si>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</si>
  <si>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</si>
  <si>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</si>
  <si>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</si>
  <si>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</si>
  <si>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</si>
  <si>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</si>
  <si>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</si>
  <si>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</si>
  <si>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</si>
  <si>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</si>
  <si>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</si>
  <si>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</si>
  <si>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</si>
  <si>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</si>
  <si>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</si>
  <si>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</si>
  <si>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</si>
  <si>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</si>
  <si>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</si>
  <si>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</si>
  <si>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</si>
  <si>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</si>
  <si>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</si>
  <si>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</si>
  <si>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</si>
  <si>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</si>
  <si>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</si>
  <si>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</si>
  <si>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</si>
  <si>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</si>
  <si>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</si>
  <si>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</si>
  <si>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</si>
  <si>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</si>
  <si>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</si>
  <si>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</si>
  <si>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</si>
  <si>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</si>
  <si>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</si>
  <si>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</si>
  <si>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</si>
  <si>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</si>
  <si>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</si>
  <si>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</si>
  <si>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</si>
  <si>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</si>
  <si>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</si>
  <si>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</si>
  <si>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</si>
  <si>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</si>
  <si>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</si>
  <si>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</si>
  <si>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</si>
  <si>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</si>
  <si>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</si>
  <si>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</si>
  <si>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</si>
  <si>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</si>
  <si>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</si>
  <si>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</si>
  <si>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</si>
  <si>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</si>
  <si>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</si>
  <si>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</si>
  <si>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</si>
  <si>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</si>
  <si>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</si>
  <si>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</si>
  <si>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</si>
  <si>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</si>
  <si>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</si>
  <si>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</si>
  <si>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</si>
  <si>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</si>
  <si>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</si>
  <si>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</si>
  <si>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</si>
  <si>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</si>
  <si>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</si>
  <si>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</si>
  <si>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</si>
  <si>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</si>
  <si>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</si>
  <si>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</si>
  <si>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</si>
  <si>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</si>
  <si>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</si>
  <si>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</si>
  <si>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</si>
  <si>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</si>
  <si>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</si>
  <si>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</si>
  <si>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</si>
  <si>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</si>
  <si>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</si>
  <si>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</si>
  <si>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</si>
  <si>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</si>
  <si>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</si>
  <si>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</si>
  <si>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</si>
  <si>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</si>
  <si>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</si>
  <si>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</si>
  <si>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</si>
  <si>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</si>
  <si>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</si>
  <si>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</si>
  <si>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</si>
  <si>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</si>
  <si>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</si>
  <si>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</si>
  <si>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</si>
  <si>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</si>
  <si>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</si>
  <si>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</si>
  <si>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</si>
  <si>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</si>
  <si>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</si>
  <si>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</si>
  <si>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</si>
  <si>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</si>
  <si>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</si>
  <si>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</si>
  <si>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</si>
  <si>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</si>
  <si>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</si>
  <si>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</si>
  <si>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</si>
  <si>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</si>
  <si>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</si>
  <si>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</si>
  <si>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</si>
  <si>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</si>
  <si>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</si>
  <si>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</si>
  <si>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</si>
  <si>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</si>
  <si>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</si>
  <si>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</si>
  <si>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</si>
  <si>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</si>
  <si>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</si>
  <si>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</si>
  <si>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</si>
  <si>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</si>
  <si>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</si>
  <si>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</si>
  <si>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</si>
  <si>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</si>
  <si>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</si>
  <si>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</si>
  <si>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</si>
  <si>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</si>
  <si>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</si>
  <si>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</si>
  <si>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</si>
  <si>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</si>
  <si>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</si>
  <si>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</si>
  <si>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</si>
  <si>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</si>
  <si>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</si>
  <si>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</si>
  <si>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</si>
  <si>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</si>
  <si>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</si>
  <si>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</si>
  <si>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</si>
  <si>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</si>
  <si>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</si>
  <si>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</si>
  <si>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</si>
  <si>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</si>
  <si>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</si>
  <si>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</si>
  <si>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</si>
  <si>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</si>
  <si>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</si>
  <si>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</si>
  <si>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</si>
  <si>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</si>
  <si>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</si>
  <si>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</si>
  <si>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</si>
  <si>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</si>
  <si>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</si>
  <si>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</si>
  <si>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</si>
  <si>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</si>
  <si>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</si>
  <si>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</si>
  <si>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</si>
  <si>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</si>
  <si>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</si>
  <si>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</si>
  <si>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</si>
  <si>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</si>
  <si>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</si>
  <si>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</si>
  <si>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</si>
  <si>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</si>
  <si>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</si>
  <si>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</si>
  <si>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</si>
  <si>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</si>
  <si>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</si>
  <si>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</si>
  <si>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</si>
  <si>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</si>
  <si>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</si>
  <si>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</si>
  <si>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</si>
  <si>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</si>
  <si>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</si>
  <si>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</si>
  <si>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</si>
  <si>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</si>
  <si>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</si>
  <si>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</si>
  <si>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</si>
  <si>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</si>
  <si>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</si>
  <si>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</si>
  <si>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</si>
  <si>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</si>
  <si>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</si>
  <si>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</si>
  <si>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</si>
  <si>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</si>
  <si>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</si>
  <si>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</si>
  <si>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</si>
  <si>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</si>
  <si>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</si>
  <si>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</si>
  <si>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</si>
  <si>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</si>
  <si>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</si>
  <si>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</si>
  <si>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</si>
  <si>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</si>
  <si>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</si>
  <si>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</si>
  <si>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</si>
  <si>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</si>
  <si>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</si>
  <si>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</si>
  <si>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</si>
  <si>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</si>
  <si>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</si>
  <si>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</si>
  <si>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</si>
  <si>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</si>
  <si>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</si>
  <si>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</si>
  <si>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</si>
  <si>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</si>
  <si>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</si>
  <si>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</si>
  <si>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</si>
  <si>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</si>
  <si>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</si>
  <si>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</si>
  <si>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</si>
  <si>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</si>
  <si>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</si>
  <si>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</si>
  <si>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</si>
  <si>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</si>
  <si>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</si>
  <si>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</si>
  <si>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</si>
  <si>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</si>
  <si>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</si>
  <si>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</si>
  <si>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</si>
  <si>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</si>
  <si>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</si>
  <si>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</si>
  <si>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</si>
  <si>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</si>
  <si>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</si>
  <si>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</si>
  <si>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</si>
  <si>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</si>
  <si>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</si>
  <si>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</si>
  <si>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</si>
  <si>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</si>
  <si>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</si>
  <si>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</si>
  <si>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</si>
  <si>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</si>
  <si>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</si>
  <si>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</si>
  <si>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</si>
  <si>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</si>
  <si>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</si>
  <si>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</si>
  <si>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</si>
  <si>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</si>
  <si>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</si>
  <si>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</si>
  <si>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</si>
  <si>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</si>
  <si>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</si>
  <si>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</si>
  <si>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</si>
  <si>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</si>
  <si>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</si>
  <si>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</si>
  <si>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</si>
  <si>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</si>
  <si>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</si>
  <si>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</si>
  <si>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</si>
  <si>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</si>
  <si>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</si>
  <si>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</si>
  <si>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</si>
  <si>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</si>
  <si>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</si>
  <si>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</si>
  <si>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</si>
  <si>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</si>
  <si>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</si>
  <si>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</si>
  <si>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</si>
  <si>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</si>
  <si>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</si>
  <si>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</si>
  <si>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</si>
  <si>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</si>
  <si>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</si>
  <si>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</si>
  <si>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</si>
  <si>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</si>
  <si>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</si>
  <si>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</si>
  <si>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</si>
  <si>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</si>
  <si>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</si>
  <si>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</si>
  <si>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</si>
  <si>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</si>
  <si>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</si>
  <si>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</si>
  <si>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</si>
  <si>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</si>
  <si>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</si>
  <si>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</si>
  <si>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</si>
  <si>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</si>
  <si>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</si>
  <si>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</si>
  <si>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</si>
  <si>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</si>
  <si>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</si>
  <si>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</si>
  <si>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</si>
  <si>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</si>
  <si>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</si>
  <si>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</si>
  <si>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</si>
  <si>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</si>
  <si>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</si>
  <si>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</si>
  <si>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</si>
  <si>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</si>
  <si>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</si>
  <si>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</si>
  <si>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</si>
  <si>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</si>
  <si>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</si>
  <si>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</si>
  <si>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</si>
  <si>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</si>
  <si>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</si>
  <si>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</si>
  <si>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</si>
  <si>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</si>
  <si>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</si>
  <si>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</si>
  <si>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</si>
  <si>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</si>
  <si>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</si>
  <si>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</si>
  <si>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</si>
  <si>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</si>
  <si>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</si>
  <si>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</si>
  <si>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</si>
  <si>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</si>
  <si>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</si>
  <si>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</si>
  <si>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</si>
  <si>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</si>
  <si>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</si>
  <si>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</si>
  <si>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</si>
  <si>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</si>
  <si>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</si>
  <si>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</si>
  <si>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</si>
  <si>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</si>
  <si>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</si>
  <si>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</si>
  <si>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</si>
  <si>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</si>
  <si>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</si>
  <si>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</si>
  <si>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</si>
  <si>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</si>
  <si>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</si>
  <si>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</si>
  <si>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</si>
  <si>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</si>
  <si>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</si>
  <si>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</si>
  <si>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</si>
  <si>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</si>
  <si>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</si>
  <si>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</si>
  <si>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</si>
  <si>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</si>
  <si>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</si>
  <si>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</si>
  <si>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</si>
  <si>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</si>
  <si>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</si>
  <si>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</si>
  <si>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</si>
  <si>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</si>
  <si>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</si>
  <si>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</si>
  <si>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</si>
  <si>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</si>
  <si>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</si>
  <si>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</si>
  <si>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</si>
  <si>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</si>
  <si>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</si>
  <si>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</si>
  <si>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</si>
  <si>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</si>
  <si>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</si>
  <si>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</si>
  <si>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</si>
  <si>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</si>
  <si>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</si>
  <si>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</si>
  <si>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</si>
  <si>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</si>
  <si>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</si>
  <si>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</si>
  <si>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</si>
  <si>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</si>
  <si>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</si>
  <si>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</si>
  <si>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</si>
  <si>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</si>
  <si>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</si>
  <si>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</si>
  <si>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</si>
  <si>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</si>
  <si>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</si>
  <si>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</si>
  <si>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</si>
  <si>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</si>
  <si>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</si>
  <si>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</si>
  <si>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</si>
  <si>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</si>
  <si>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</si>
  <si>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</si>
  <si>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</si>
  <si>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</si>
  <si>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</si>
  <si>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</si>
  <si>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</si>
  <si>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</si>
  <si>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</si>
  <si>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</si>
  <si>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</si>
  <si>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</si>
  <si>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</si>
  <si>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</si>
  <si>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</si>
  <si>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</si>
  <si>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</si>
  <si>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</si>
  <si>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</si>
  <si>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</si>
  <si>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</si>
  <si>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</si>
  <si>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</si>
  <si>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</si>
  <si>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</si>
  <si>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</si>
  <si>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</si>
  <si>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</si>
  <si>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</si>
  <si>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</si>
  <si>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</si>
  <si>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</si>
  <si>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</si>
  <si>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</si>
  <si>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</si>
  <si>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</si>
  <si>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</si>
  <si>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</si>
  <si>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</si>
  <si>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</si>
  <si>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</si>
  <si>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</si>
  <si>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</si>
  <si>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</si>
  <si>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</si>
  <si>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</si>
  <si>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</si>
  <si>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</si>
  <si>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</si>
  <si>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</si>
  <si>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</si>
  <si>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</si>
  <si>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</si>
  <si>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</si>
  <si>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</si>
  <si>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</si>
  <si>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</si>
  <si>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</si>
  <si>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</si>
  <si>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</si>
  <si>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</si>
  <si>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</si>
  <si>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</si>
  <si>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</si>
  <si>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</si>
  <si>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</si>
  <si>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</si>
  <si>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</si>
  <si>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</si>
  <si>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</si>
  <si>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</si>
  <si>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</si>
  <si>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</si>
  <si>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</si>
  <si>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</si>
  <si>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</si>
  <si>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</si>
  <si>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</si>
  <si>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</si>
  <si>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</si>
  <si>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</si>
  <si>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</si>
  <si>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</si>
  <si>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</si>
  <si>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</si>
  <si>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</si>
  <si>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</si>
  <si>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</si>
  <si>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</si>
  <si>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</si>
  <si>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</si>
  <si>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</si>
  <si>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</si>
  <si>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</si>
  <si>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</si>
  <si>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</si>
  <si>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</si>
  <si>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</si>
  <si>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</si>
  <si>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</si>
  <si>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</si>
  <si>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</si>
  <si>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</si>
  <si>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</si>
  <si>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</si>
  <si>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</si>
  <si>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</si>
  <si>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</si>
  <si>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</si>
  <si>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</si>
  <si>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</si>
  <si>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</si>
  <si>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</si>
  <si>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</si>
  <si>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</si>
  <si>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</si>
  <si>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</si>
  <si>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</si>
  <si>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</si>
  <si>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</si>
  <si>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</si>
  <si>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</si>
  <si>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</si>
  <si>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</si>
  <si>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</si>
  <si>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</si>
  <si>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</si>
  <si>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</si>
  <si>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</si>
  <si>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</si>
  <si>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</si>
  <si>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</si>
  <si>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</si>
  <si>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</si>
  <si>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</si>
  <si>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</si>
  <si>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</si>
  <si>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</si>
  <si>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</si>
  <si>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</si>
  <si>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</si>
  <si>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</si>
  <si>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</si>
  <si>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</si>
  <si>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</si>
  <si>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</si>
  <si>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</si>
  <si>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</si>
  <si>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</si>
  <si>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</si>
  <si>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</si>
  <si>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</si>
  <si>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</si>
  <si>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</si>
  <si>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</si>
  <si>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</si>
  <si>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</si>
  <si>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</si>
  <si>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</si>
  <si>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</si>
  <si>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</si>
  <si>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</si>
  <si>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</si>
  <si>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</si>
  <si>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</si>
  <si>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</si>
  <si>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</si>
  <si>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</si>
  <si>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</si>
  <si>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</si>
  <si>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</si>
  <si>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</si>
  <si>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</si>
  <si>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</si>
  <si>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</si>
  <si>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</si>
  <si>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</si>
  <si>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</si>
  <si>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</si>
  <si>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</si>
  <si>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</si>
  <si>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</si>
  <si>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</si>
  <si>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</si>
  <si>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</si>
  <si>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</si>
  <si>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</si>
  <si>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</si>
  <si>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</si>
  <si>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</si>
  <si>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</si>
  <si>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</si>
  <si>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</si>
  <si>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</si>
  <si>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</si>
  <si>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</si>
  <si>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</si>
  <si>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</si>
  <si>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</si>
  <si>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</si>
  <si>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</si>
  <si>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</si>
  <si>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</si>
  <si>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</si>
  <si>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</si>
  <si>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</si>
  <si>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</si>
  <si>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</si>
  <si>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</si>
  <si>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</si>
  <si>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</si>
  <si>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</si>
  <si>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</si>
  <si>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</si>
  <si>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</si>
  <si>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</si>
  <si>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</si>
  <si>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</si>
  <si>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</si>
  <si>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</si>
  <si>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</si>
  <si>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</si>
  <si>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</si>
  <si>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</si>
  <si>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</si>
  <si>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</si>
  <si>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</si>
  <si>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</si>
  <si>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</si>
  <si>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</si>
  <si>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</si>
  <si>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</si>
  <si>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</si>
  <si>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</si>
  <si>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</si>
  <si>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</si>
  <si>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</si>
  <si>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</si>
  <si>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</si>
  <si>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</si>
  <si>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</si>
  <si>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</si>
  <si>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</si>
  <si>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</si>
  <si>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</si>
  <si>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</si>
  <si>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</si>
  <si>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</si>
  <si>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</si>
  <si>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</si>
  <si>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</si>
  <si>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</si>
  <si>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</si>
  <si>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</si>
  <si>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</si>
  <si>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</si>
  <si>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</si>
  <si>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</si>
  <si>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</si>
  <si>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</si>
  <si>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</si>
  <si>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</si>
  <si>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</si>
  <si>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</si>
  <si>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</si>
  <si>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</si>
  <si>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</si>
  <si>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</si>
  <si>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</si>
  <si>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</si>
  <si>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</si>
  <si>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</si>
  <si>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</si>
  <si>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</si>
  <si>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</si>
  <si>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</si>
  <si>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</si>
  <si>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</si>
  <si>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</si>
  <si>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</si>
  <si>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</si>
  <si>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</si>
  <si>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</si>
  <si>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</si>
  <si>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</si>
  <si>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</si>
  <si>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</si>
  <si>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</si>
  <si>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</si>
  <si>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</si>
  <si>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</si>
  <si>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</si>
  <si>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</si>
  <si>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</si>
  <si>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</si>
  <si>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</si>
  <si>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</si>
  <si>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</si>
  <si>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</si>
  <si>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</si>
  <si>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</si>
  <si>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</si>
  <si>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</si>
  <si>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</si>
  <si>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</si>
  <si>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</si>
  <si>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</si>
  <si>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</si>
  <si>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</si>
  <si>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</si>
  <si>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</si>
  <si>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</si>
  <si>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</si>
  <si>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</si>
  <si>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</si>
  <si>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</si>
  <si>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</si>
  <si>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</si>
  <si>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</si>
  <si>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</si>
  <si>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</si>
  <si>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</si>
  <si>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</si>
  <si>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</si>
  <si>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</si>
  <si>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</si>
  <si>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</si>
  <si>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</si>
  <si>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</si>
  <si>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</si>
  <si>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</si>
  <si>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</si>
  <si>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</si>
  <si>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</si>
  <si>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</si>
  <si>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</si>
  <si>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</si>
  <si>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</si>
  <si>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</si>
  <si>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</si>
  <si>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</si>
  <si>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</si>
  <si>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</si>
  <si>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</si>
  <si>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</si>
  <si>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</si>
  <si>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</si>
  <si>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</si>
  <si>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</si>
  <si>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</si>
  <si>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</si>
  <si>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</si>
  <si>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</si>
  <si>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</si>
  <si>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</si>
  <si>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</si>
  <si>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</si>
  <si>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</si>
  <si>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</si>
  <si>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</si>
  <si>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</si>
  <si>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</si>
  <si>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</si>
  <si>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</si>
  <si>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</si>
  <si>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</si>
  <si>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</si>
  <si>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</si>
  <si>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</si>
  <si>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</si>
  <si>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</si>
  <si>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</si>
  <si>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</si>
  <si>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</si>
  <si>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</si>
  <si>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</si>
  <si>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</si>
  <si>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</si>
  <si>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</si>
  <si>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</si>
  <si>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</si>
  <si>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</si>
  <si>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</si>
  <si>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</si>
  <si>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</si>
  <si>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</si>
  <si>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</si>
  <si>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</si>
  <si>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</si>
  <si>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</si>
  <si>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</si>
  <si>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</si>
  <si>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</si>
  <si>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</si>
  <si>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</si>
  <si>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</si>
  <si>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</si>
  <si>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</si>
  <si>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</si>
  <si>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</si>
  <si>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</si>
  <si>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</si>
  <si>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</si>
  <si>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</si>
  <si>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</si>
  <si>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</si>
  <si>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</si>
  <si>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</si>
  <si>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</si>
  <si>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</si>
  <si>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</si>
  <si>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</si>
  <si>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</si>
  <si>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</si>
  <si>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</si>
  <si>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</si>
  <si>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</si>
  <si>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</si>
  <si>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</si>
  <si>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</si>
  <si>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</si>
  <si>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</si>
  <si>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</si>
  <si>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</si>
  <si>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</si>
  <si>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</si>
  <si>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</si>
  <si>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</si>
  <si>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</si>
  <si>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</si>
  <si>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</si>
  <si>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</si>
  <si>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</si>
  <si>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</si>
  <si>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</si>
  <si>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</si>
  <si>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</si>
  <si>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</si>
  <si>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</si>
  <si>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</si>
  <si>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</si>
  <si>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</si>
  <si>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</si>
  <si>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</si>
  <si>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</si>
  <si>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</si>
  <si>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</si>
  <si>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</si>
  <si>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</si>
  <si>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</si>
  <si>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</si>
  <si>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</si>
  <si>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</si>
  <si>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</si>
  <si>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</si>
  <si>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</si>
  <si>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</si>
  <si>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</si>
  <si>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</si>
  <si>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</si>
  <si>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</si>
  <si>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</si>
  <si>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</si>
  <si>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</si>
  <si>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</si>
  <si>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</si>
  <si>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</si>
  <si>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</si>
  <si>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</si>
  <si>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</si>
  <si>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</si>
  <si>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</si>
  <si>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</si>
  <si>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</si>
  <si>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</si>
  <si>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</si>
  <si>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</si>
  <si>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</si>
  <si>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</si>
  <si>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</si>
  <si>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</si>
  <si>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</si>
  <si>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</si>
  <si>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</si>
  <si>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</si>
  <si>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</si>
  <si>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</si>
  <si>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</si>
  <si>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</si>
  <si>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</si>
  <si>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</si>
  <si>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</si>
  <si>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</si>
  <si>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</si>
  <si>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</si>
  <si>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</si>
  <si>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</si>
  <si>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</si>
  <si>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</si>
  <si>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</si>
  <si>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</si>
  <si>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</si>
  <si>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</si>
  <si>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</si>
  <si>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</si>
  <si>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</si>
  <si>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</si>
  <si>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</si>
  <si>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</si>
  <si>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</si>
  <si>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</si>
  <si>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</si>
  <si>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</si>
  <si>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</si>
  <si>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</si>
  <si>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</si>
  <si>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</si>
  <si>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</si>
  <si>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</si>
  <si>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</si>
  <si>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</si>
  <si>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</si>
  <si>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</si>
  <si>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</si>
  <si>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</si>
  <si>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</si>
  <si>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</si>
  <si>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</si>
  <si>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</si>
  <si>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</si>
  <si>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</si>
  <si>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</si>
  <si>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</si>
  <si>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</si>
  <si>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</si>
  <si>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</si>
  <si>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</si>
  <si>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</si>
  <si>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</si>
  <si>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</si>
  <si>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</si>
  <si>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</si>
  <si>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</si>
  <si>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</si>
  <si>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</si>
  <si>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</si>
  <si>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</si>
  <si>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</si>
  <si>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</si>
  <si>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</si>
  <si>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</si>
  <si>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</si>
  <si>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</si>
  <si>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</si>
  <si>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</si>
  <si>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</si>
  <si>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</si>
  <si>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</si>
  <si>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</si>
  <si>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</si>
  <si>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</si>
  <si>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PCM-20251104-00001260</t>
  </si>
  <si>
    <t>EM Team on the way ETA: 30 Mins</t>
  </si>
  <si>
    <t>PCM-20251104-00001297</t>
  </si>
  <si>
    <t>EM Team on the way ETA: 70 Mins</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</si>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</sst>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9" sqref="F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302.61919074074103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77"/>
      <c r="G3" s="136">
        <f ca="1">IFERROR(NOW()-F3,"")</f>
        <v>45965.567616666667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45965.567616666667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45965.567616666667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45965.567616666667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45965.567616666667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45965.567616666667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45965.567616666667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45965.567616666667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45965.567616666667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45965.567616666667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45965.567616666667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45965.567616666667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45965.567616666667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45965.567616666667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45965.567616666667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45965.567616666667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45965.567616666667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45965.567616666667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45965.567616666667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45965.567616666667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45965.567616666667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45965.567616666667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45965.567616666667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45965.567616666667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45965.567616666667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45965.567616666667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45965.567616666667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45965.567616666667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45965.567616666667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45965.567616666667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45965.567616666667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45965.567616666667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45965.567616666667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45965.567616666667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45965.567616666667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45965.567616666667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45965.567616666667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45965.567616666667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45965.567616666667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45965.567616666667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45965.567616666667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45965.567616666667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45965.567616666667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45965.567616666667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45965.567616666667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45965.567616666667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45965.567616666667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45965.567616666667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45965.567616666667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45965.567616666667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45965.567616666667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45965.567616666667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45965.567616666667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45965.567616666667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45965.567616666667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45965.567616666667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45965.567616666667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45965.567616666667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45965.567616666667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45965.567616666667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45965.567616666667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45965.567616666667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45965.567616666667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45965.567616666667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45965.567616666667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45965.567616666667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45965.567616666667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45965.567616666667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45965.567616666667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45965.567616666667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45965.567616666667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45965.567616666667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45965.567616666667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45965.567616666667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45965.567616666667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45965.567616666667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45965.567616666667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45965.567616666667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45965.567616666667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45965.567616666667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45965.567616666667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45965.567616666667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45965.567616666667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45965.567616666667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45965.567616666667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45965.567616666667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45965.567616666667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45965.567616666667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45965.567616666667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45965.567616666667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45965.567616666667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45965.567616666667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45965.567616666667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45965.567616666667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45965.567616666667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45965.567616666667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45965.567616666667</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45965.567616666667</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D023E876-1A2F-4608-93BC-A8A9B9E5E66E}"/>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140.5677787037057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6.8255333333363524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45965.567616666667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45965.567616666667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45965.567616666667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45965.567616666667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45965.567616666667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45965.567616666667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45965.567616666667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45965.567616666667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45965.567616666667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45965.567616666667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45965.567616666667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45965.567616666667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45965.567616666667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45965.567616666667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45965.567616666667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45965.567616666667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45965.567616666667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45965.567616666667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45965.567616666667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45965.567616666667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45965.567616666667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45965.567616666667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45965.567616666667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45965.567616666667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45965.567616666667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45965.567616666667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45965.567616666667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45965.567616666667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45965.567616666667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45965.567616666667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45965.567616666667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45965.567616666667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45965.567616666667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45965.567616666667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45965.567616666667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45965.567616666667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45965.567616666667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45965.567616666667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45965.567616666667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45965.567616666667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45965.567616666667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45965.567616666667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45965.567616666667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45965.567616666667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45965.567616666667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45965.567616666667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45965.567616666667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45965.567616666667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45965.567616666667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45965.567616666667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45965.567616666667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45965.567616666667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45965.567616666667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45965.567616666667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45965.567616666667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45965.567616666667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45965.567616666667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45965.567616666667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45965.567616666667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45965.567616666667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45965.567616666667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45965.567616666667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45965.567616666667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45965.567616666667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45965.567616666667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45965.567616666667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45965.567616666667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45965.567616666667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45965.567616666667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45965.567616666667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45965.567616666667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45965.567616666667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45965.567616666667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45965.567616666667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45965.567616666667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45965.567616666667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45965.567616666667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45965.567616666667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45965.567616666667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45965.567616666667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45965.567616666667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45965.567616666667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45965.567616666667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45965.567616666667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45965.567616666667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45965.567616666667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45965.567616666667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45965.567616666667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45965.567616666667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45965.567616666667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45965.567616666667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45965.567616666667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45965.567616666667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45965.567616666667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45965.567616666667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45965.567616666667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45965.567616666667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45965.567616666667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45965.567616666667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45965.567616666667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45965.567616666667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45965.567616666667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45965.567616666667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45965.567616666667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45965.567616666667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45965.567616666667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45965.567616666667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45965.567616666667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45965.567616666667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45965.567616666667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45965.567616666667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45965.567616666667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45965.567616666667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45965.567616666667</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tabSelected="1" workbookViewId="0">
      <selection activeCell="D12" sqref="D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45965.567616666667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45965.567616666667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45965.567616666667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45965.567616666667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45965.567616666667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45965.567616666667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45965.567616666667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45965.567616666667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45965.567616666667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45965.567616666667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45965.567616666667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45965.567616666667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45965.567616666667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45965.567616666667</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45965.567616666667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45965.567616666667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45965.567616666667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45965.567616666667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45965.567616666667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45965.567616666667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45965.567616666667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45965.567616666667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45965.567616666667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45965.567616666667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45965.567616666667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45965.567616666667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45965.567616666667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45965.567616666667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45965.567616666667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45965.567616666667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45965.567616666667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45965.567616666667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45965.567616666667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45965.567616666667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45965.567616666667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45965.567616666667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45965.567616666667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45965.567616666667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45965.567616666667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45965.567616666667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45965.567616666667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45965.567616666667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45965.567616666667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45965.567616666667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45965.567616666667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45965.567616666667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45965.567616666667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45965.567616666667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45965.567616666667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45965.567616666667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45965.567616666667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45965.567616666667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45965.567616666667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45965.567616666667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45965.567616666667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45965.567616666667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45965.567616666667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45965.567616666667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45965.567616666667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45965.567616666667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45965.567616666667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45965.567616666667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45965.567616666667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45965.567616666667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45965.567616666667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45965.567616666667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45965.567616666667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45965.567616666667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45965.567616666667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45965.567616666667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45965.567616666667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45965.567616666667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45965.567616666667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45965.567616666667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45965.567616666667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45965.567616666667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45965.567616666667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45965.567616666667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45965.567616666667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45965.567616666667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45965.567616666667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45965.567616666667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45965.567616666667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45965.567616666667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45965.567616666667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45965.567616666667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45965.567616666667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45965.567616666667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45965.567616666667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45965.567616666667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45965.567616666667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45965.567616666667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45965.567616666667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45965.567616666667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45965.567616666667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45965.567616666667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45965.567616666667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45965.567616666667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45965.567616666667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45965.567616666667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45965.567616666667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45965.567616666667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45965.567616666667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45965.567616666667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45965.567616666667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45965.567616666667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45965.567616666667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45965.567616666667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45965.567616666667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45965.567616666667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45965.567616666667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45965.567616666667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45965.567616666667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45965.567616666667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45965.567616666667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45965.567616666667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45965.567616666667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45965.567616666667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45965.567616666667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45965.567616666667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45965.567616666667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45965.567616666667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45965.567616666667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45965.567616666667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45965.567616666667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45965.567616666667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45965.567616666667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45965.567616666667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45965.567616666667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45965.567616666667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45965.567616666667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45965.567616666667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45965.567616666667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45965.567616666667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45965.567616666667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45965.567616666667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45965.567616666667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45965.567616666667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45965.567616666667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45965.567616666667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45965.567616666667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45965.567616666667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45965.567616666667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45965.567616666667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45965.567616666667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45965.567616666667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45965.567616666667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45965.567616666667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45965.567616666667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45965.567616666667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45965.567616666667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45965.567616666667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45965.567616666667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45965.567616666667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45965.567616666667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45965.567616666667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45965.567616666667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45965.567616666667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45965.567616666667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45965.567616666667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45965.567616666667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45965.567616666667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45965.567616666667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45965.567616666667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45965.567616666667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45965.567616666667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45965.567616666667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45965.567616666667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45965.567616666667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45965.567616666667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45965.567616666667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45965.567616666667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45965.567616666667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45965.567616666667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45965.567616666667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45965.567616666667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45965.567616666667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45965.567616666667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45965.567616666667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45965.567616666667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45965.567616666667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45965.567616666667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45965.567616666667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45965.567616666667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45965.567616666667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45965.567616666667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45965.567616666667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45965.567616666667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45965.567616666667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45965.567616666667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45965.567616666667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45965.567616666667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45965.567616666667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45965.567616666667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45965.567616666667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45965.567616666667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45965.567616666667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45965.567616666667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45965.567616666667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45965.567616666667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45965.567616666667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45965.567616666667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45965.567616666667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45965.567616666667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45965.567616666667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45965.567616666667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45965.567616666667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45965.567616666667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45965.567616666667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45965.567616666667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45965.567616666667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45965.567616666667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45965.567616666667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45965.567616666667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45965.567616666667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45965.567616666667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45965.567616666667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45965.567616666667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45965.567616666667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45965.567616666667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45965.567616666667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45965.567616666667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45965.567616666667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45965.567616666667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45965.567616666667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45965.567616666667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45965.567616666667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45965.567616666667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45965.567616666667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45965.567616666667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45965.567616666667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45965.567616666667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45965.567616666667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45965.567616666667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45965.567616666667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45965.567616666667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45965.567616666667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45965.567616666667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45965.567616666667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45965.567616666667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45965.567616666667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45965.567616666667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45965.567616666667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45965.567616666667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45965.567616666667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45965.567616666667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45965.567616666667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45965.567616666667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45965.567616666667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45965.567616666667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45965.567616666667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45965.567616666667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45965.567616666667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45965.567616666667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45965.567616666667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45965.567616666667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45965.567616666667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45965.567616666667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45965.567616666667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45965.567616666667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45965.567616666667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45965.567616666667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45965.567616666667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45965.567616666667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45965.567616666667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45965.567616666667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45965.567616666667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45965.567616666667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45965.567616666667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45965.567616666667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45965.567616666667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45965.567616666667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45965.567616666667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45965.567616666667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45965.567616666667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45965.567616666667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45965.567616666667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45965.567616666667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45965.567616666667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45965.567616666667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45965.567616666667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45965.567616666667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45965.567616666667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45965.567616666667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45965.567616666667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45965.567616666667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45965.567616666667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45965.567616666667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45965.567616666667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45965.567616666667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45965.567616666667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45965.567616666667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45965.567616666667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45965.567616666667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45965.567616666667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45965.567616666667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45965.567616666667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45965.567616666667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45965.567616666667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45965.567616666667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45965.567616666667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45965.567616666667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45965.567616666667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45965.567616666667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45965.567616666667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45965.567616666667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45965.567616666667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45965.567616666667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45965.567616666667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45965.567616666667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45965.567616666667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45965.567616666667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45965.567616666667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45965.567616666667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45965.567616666667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45965.567616666667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45965.567616666667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45965.567616666667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45965.567616666667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45965.567616666667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45965.567616666667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45965.567616666667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45965.567616666667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45965.567616666667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45965.567616666667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45965.567616666667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45965.567616666667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45965.567616666667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45965.567616666667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45965.567616666667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45965.567616666667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45965.567616666667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45965.567616666667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45965.567616666667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45965.567616666667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45965.567616666667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45965.567616666667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45965.567616666667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45965.567616666667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45965.567616666667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45965.567616666667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45965.567616666667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45965.567616666667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45965.567616666667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45965.567616666667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45965.567616666667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45965.567616666667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45965.567616666667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45965.567616666667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45965.567616666667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45965.567616666667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45965.567616666667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45965.567616666667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45965.567616666667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45965.567616666667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45965.567616666667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45965.567616666667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45965.567616666667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45965.567616666667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45965.567616666667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45965.567616666667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45965.567616666667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45965.567616666667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45965.567616666667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45965.567616666667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45965.567616666667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45965.567616666667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45965.567616666667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45965.567616666667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45965.567616666667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45965.567616666667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45965.567616666667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45965.567616666667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45965.567616666667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45965.567616666667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45965.567616666667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45965.567616666667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45965.567616666667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45965.567616666667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45965.567616666667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45965.567616666667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45965.567616666667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45965.567616666667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45965.567616666667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45965.567616666667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45965.567616666667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45965.567616666667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45965.567616666667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45965.567616666667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45965.567616666667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45965.567616666667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45965.567616666667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45965.567616666667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45965.567616666667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45965.567616666667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45965.567616666667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45965.567616666667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45965.567616666667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45965.567616666667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45965.567616666667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45965.567616666667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45965.567616666667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45965.567616666667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45965.567616666667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45965.567616666667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45965.567616666667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45965.567616666667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45965.567616666667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45965.567616666667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45965.567616666667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45965.567616666667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45965.567616666667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45965.567616666667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45965.567616666667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45965.567616666667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45965.567616666667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45965.567616666667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45965.567616666667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45965.567616666667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45965.567616666667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45965.567616666667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45965.567616666667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45965.567616666667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45965.567616666667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45965.567616666667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45965.567616666667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45965.567616666667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45965.567616666667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45965.567616666667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45965.567616666667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45965.567616666667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45965.567616666667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45965.567616666667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45965.567616666667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45965.567616666667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45965.567616666667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45965.567616666667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45965.567616666667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45965.567616666667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45965.567616666667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45965.567616666667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45965.567616666667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45965.567616666667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45965.567616666667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45965.567616666667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45965.567616666667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45965.567616666667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45965.567616666667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45965.567616666667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45965.567616666667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45965.567616666667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45965.567616666667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45965.567616666667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45965.567616666667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45965.567616666667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45965.567616666667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45965.567616666667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45965.567616666667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45965.567616666667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45965.567616666667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45965.567616666667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45965.567616666667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45965.567616666667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45965.567616666667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45965.567616666667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45965.567616666667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45965.567616666667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45965.567616666667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45965.567616666667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45965.567616666667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45965.567616666667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45965.567616666667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45965.567616666667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45965.567616666667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45965.567616666667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45965.567616666667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45965.567616666667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45965.567616666667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45965.567616666667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45965.567616666667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45965.567616666667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45965.567616666667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45965.567616666667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45965.567616666667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45965.567616666667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45965.567616666667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45965.567616666667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45965.567616666667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45965.567616666667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45965.567616666667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45965.567616666667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45965.567616666667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45965.567616666667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45965.567616666667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45965.567616666667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45965.567616666667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45965.567616666667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45965.567616666667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45965.567616666667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45965.567616666667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45965.567616666667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45965.567616666667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45965.567616666667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45965.567616666667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45965.567616666667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45965.567616666667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45965.567616666667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45965.567616666667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45965.567616666667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45965.567616666667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45965.567616666667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45965.567616666667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45965.567616666667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45965.567616666667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45965.567616666667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45965.567616666667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45965.567616666667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45965.567616666667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45965.567616666667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45965.567616666667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45965.567616666667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45965.567616666667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45965.567616666667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45965.567616666667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45965.567616666667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45965.567616666667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45965.567616666667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45965.567616666667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45965.567616666667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45965.567616666667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45965.567616666667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45965.567616666667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45965.567616666667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45965.567616666667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45965.567616666667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45965.567616666667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45965.567616666667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45965.567616666667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45965.567616666667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45965.567616666667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45965.567616666667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45965.567616666667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45965.567616666667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45965.567616666667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45965.567616666667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45965.567616666667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45965.567616666667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45965.567616666667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45965.567616666667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45965.567616666667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45965.567616666667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45965.567616666667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45965.567616666667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45965.567616666667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45965.567616666667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45965.567616666667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45965.567616666667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45965.567616666667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45965.567616666667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45965.567616666667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45965.567616666667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45965.567616666667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45965.567616666667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45965.567616666667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45965.567616666667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45965.567616666667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45965.567616666667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45965.567616666667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45965.567616666667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45965.567616666667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45965.567616666667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45965.567616666667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45965.567616666667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45965.567616666667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45965.567616666667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45965.567616666667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45965.567616666667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45965.567616666667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45965.567616666667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45965.567616666667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45965.567616666667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45965.567616666667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45965.567616666667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45965.567616666667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45965.567616666667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45965.567616666667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45965.567616666667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45965.567616666667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45965.567616666667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45965.567616666667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45965.567616666667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45965.567616666667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45965.567616666667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45965.567616666667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45965.567616666667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45965.567616666667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45965.567616666667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45965.567616666667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45965.567616666667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45965.567616666667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45965.567616666667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45965.567616666667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45965.567616666667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45965.567616666667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45965.567616666667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45965.567616666667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45965.567616666667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45965.567616666667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45965.567616666667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45965.567616666667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45965.567616666667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45965.567616666667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45965.567616666667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45965.567616666667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45965.567616666667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45965.567616666667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45965.567616666667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45965.567616666667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45965.567616666667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45965.567616666667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45965.567616666667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45965.567616666667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45965.567616666667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45965.567616666667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45965.567616666667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45965.567616666667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45965.567616666667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45965.567616666667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45965.567616666667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45965.567616666667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45965.567616666667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45965.567616666667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45965.567616666667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45965.567616666667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45965.567616666667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45965.567616666667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45965.567616666667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45965.567616666667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45965.567616666667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45965.567616666667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45965.567616666667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45965.567616666667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45965.567616666667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45965.567616666667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45965.567616666667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45965.567616666667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45965.567616666667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45965.567616666667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45965.567616666667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45965.567616666667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45965.567616666667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45965.567616666667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45965.567616666667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45965.567616666667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45965.567616666667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45965.567616666667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45965.567616666667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45965.567616666667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45965.567616666667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45965.567616666667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45965.567616666667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45965.567616666667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45965.567616666667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45965.567616666667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45965.567616666667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45965.567616666667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45965.567616666667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45965.567616666667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45965.567616666667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45965.567616666667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45965.567616666667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45965.567616666667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45965.567616666667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45965.567616666667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45965.567616666667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45965.567616666667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45965.567616666667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45965.567616666667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45965.567616666667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45965.567616666667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45965.567616666667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45965.567616666667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45965.567616666667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45965.567616666667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45965.567616666667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45965.567616666667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45965.567616666667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45965.567616666667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45965.567616666667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45965.567616666667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45965.567616666667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45965.567616666667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45965.567616666667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45965.567616666667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45965.567616666667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45965.567616666667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45965.567616666667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45965.567616666667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45965.567616666667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45965.567616666667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45965.567616666667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45965.567616666667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45965.567616666667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45965.567616666667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45965.567616666667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45965.567616666667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45965.567616666667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45965.567616666667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45965.567616666667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45965.567616666667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45965.567616666667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45965.567616666667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45965.567616666667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45965.567616666667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45965.567616666667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45965.567616666667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45965.567616666667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45965.567616666667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45965.567616666667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45965.567616666667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45965.567616666667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45965.567616666667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45965.567616666667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45965.567616666667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45965.567616666667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45965.567616666667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45965.567616666667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45965.567616666667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45965.567616666667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45965.567616666667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45965.567616666667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45965.567616666667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45965.567616666667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45965.567616666667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45965.567616666667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45965.567616666667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45965.567616666667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45965.567616666667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45965.567616666667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45965.567616666667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45965.567616666667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45965.567616666667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45965.567616666667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45965.567616666667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45965.567616666667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45965.567616666667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45965.567616666667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45965.567616666667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45965.567616666667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45965.567616666667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45965.567616666667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45965.567616666667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45965.567616666667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45965.567616666667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45965.567616666667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45965.567616666667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45965.567616666667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45965.567616666667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45965.567616666667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45965.567616666667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45965.567616666667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45965.567616666667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45965.567616666667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45965.567616666667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45965.567616666667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45965.567616666667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45965.567616666667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45965.567616666667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45965.567616666667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45965.567616666667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45965.567616666667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45965.567616666667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45965.567616666667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45965.567616666667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45965.567616666667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45965.567616666667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45965.567616666667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45965.567616666667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45965.567616666667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45965.567616666667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45965.567616666667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45965.567616666667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45965.567616666667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45965.567616666667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45965.567616666667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45965.567616666667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45965.567616666667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45965.567616666667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45965.567616666667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45965.567616666667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45965.567616666667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45965.567616666667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45965.567616666667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45965.567616666667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45965.567616666667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45965.567616666667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45965.567616666667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45965.567616666667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45965.567616666667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45965.567616666667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45965.567616666667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45965.567616666667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45965.567616666667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45965.567616666667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45965.567616666667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45965.567616666667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45965.567616666667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45965.567616666667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45965.567616666667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45965.567616666667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45965.567616666667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45965.567616666667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45965.567616666667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45965.567616666667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45965.567616666667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45965.567616666667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45965.567616666667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45965.567616666667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45965.567616666667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45965.567616666667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45965.567616666667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45965.567616666667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45965.567616666667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45965.567616666667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45965.567616666667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45965.567616666667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45965.567616666667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45965.567616666667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45965.567616666667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45965.567616666667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45965.567616666667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45965.567616666667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45965.567616666667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45965.567616666667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45965.567616666667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45965.567616666667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45965.567616666667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45965.567616666667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45965.567616666667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45965.567616666667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45965.567616666667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45965.567616666667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45965.567616666667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45965.567616666667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45965.567616666667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45965.567616666667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45965.567616666667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45965.567616666667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45965.567616666667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45965.567616666667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45965.567616666667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45965.567616666667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45965.567616666667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45965.567616666667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45965.567616666667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45965.567616666667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45965.567616666667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45965.567616666667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45965.567616666667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45965.567616666667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45965.567616666667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45965.567616666667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45965.567616666667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45965.567616666667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45965.567616666667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45965.567616666667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45965.567616666667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45965.567616666667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45965.567616666667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45965.567616666667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45965.567616666667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45965.567616666667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45965.567616666667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45965.567616666667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45965.567616666667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45965.567616666667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45965.567616666667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45965.567616666667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45965.567616666667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45965.567616666667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45965.567616666667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45965.567616666667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45965.567616666667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45965.567616666667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45965.567616666667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45965.567616666667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45965.567616666667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45965.567616666667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45965.567616666667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45965.567616666667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45965.567616666667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45965.567616666667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45965.567616666667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45965.567616666667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45965.567616666667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45965.567616666667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45965.567616666667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45965.567616666667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45965.567616666667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45965.567616666667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45965.567616666667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45965.567616666667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45965.567616666667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45965.567616666667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45965.567616666667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45965.567616666667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45965.567616666667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45965.567616666667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45965.567616666667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45965.567616666667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45965.567616666667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45965.567616666667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45965.567616666667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45965.567616666667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45965.567616666667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45965.567616666667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45965.567616666667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45965.567616666667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45965.567616666667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45965.567616666667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45965.567616666667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45965.567616666667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45965.567616666667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45965.567616666667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45965.567616666667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45965.567616666667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45965.567616666667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45965.567616666667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45965.567616666667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45965.567616666667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45965.567616666667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45965.567616666667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45965.567616666667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45965.567616666667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45965.567616666667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45965.567616666667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45965.567616666667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45965.567616666667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45965.567616666667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45965.567616666667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45965.567616666667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45965.567616666667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45965.567616666667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45965.567616666667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45965.567616666667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45965.567616666667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45965.567616666667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45965.567616666667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45965.567616666667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45965.567616666667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45965.567616666667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45965.567616666667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45965.567616666667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45965.567616666667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45965.567616666667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45965.567616666667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45965.567616666667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45965.567616666667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45965.567616666667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45965.567616666667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45965.567616666667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45965.567616666667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45965.567616666667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45965.567616666667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45965.567616666667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45965.567616666667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45965.567616666667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45965.567616666667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45965.567616666667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45965.567616666667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45965.567616666667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45965.567616666667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45965.567616666667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45965.567616666667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45965.567616666667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45965.567616666667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45965.567616666667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45965.567616666667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45965.567616666667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45965.567616666667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45965.567616666667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45965.567616666667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45965.567616666667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45965.567616666667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45965.567616666667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45965.567616666667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45965.567616666667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45965.567616666667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45965.567616666667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45965.567616666667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45965.567616666667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45965.567616666667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45965.567616666667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45965.567616666667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45965.567616666667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45965.567616666667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45965.567616666667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45965.567616666667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45965.567616666667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45965.567616666667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45965.567616666667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45965.567616666667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45965.567616666667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45965.567616666667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45965.567616666667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45965.567616666667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45965.567616666667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45965.567616666667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45965.567616666667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45965.567616666667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45965.567616666667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45965.567616666667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45965.567616666667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45965.567616666667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45965.567616666667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45965.567616666667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45965.567616666667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45965.567616666667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45965.567616666667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45965.567616666667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45965.567616666667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45965.567616666667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45965.567616666667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45965.567616666667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45965.567616666667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45965.567616666667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45965.567616666667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45965.567616666667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45965.567616666667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45965.567616666667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45965.567616666667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45965.567616666667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45965.567616666667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45965.567616666667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45965.567616666667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45965.567616666667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45965.567616666667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45965.567616666667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45965.567616666667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45965.567616666667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45965.567616666667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45965.567616666667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45965.567616666667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45965.567616666667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45965.567616666667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45965.567616666667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45965.567616666667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45965.567616666667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45965.567616666667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45965.567616666667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45965.567616666667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45965.567616666667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45965.567616666667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45965.567616666667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45965.567616666667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45965.567616666667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45965.567616666667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45965.567616666667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45965.567616666667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45965.567616666667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45965.567616666667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45965.567616666667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45965.567616666667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45965.567616666667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45965.567616666667</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26" sqref="D2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262.08689907407097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45965.567616666667</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45965.567616666667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45965.567616666667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45965.567616666667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45965.567616666667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45965.567616666667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45965.567616666667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45965.567616666667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45965.567616666667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45965.567616666667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45965.567616666667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45965.567616666667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45965.567616666667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45965.567616666667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45965.567616666667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45965.567616666667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45965.567616666667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45965.567616666667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45965.567616666667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45965.567616666667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45965.567616666667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45965.567616666667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45965.567616666667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45965.567616666667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45965.567616666667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45965.567616666667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45965.567616666667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45965.567616666667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45965.567616666667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45965.567616666667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45965.567616666667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45965.567616666667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45965.567616666667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45965.567616666667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45965.567616666667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45965.567616666667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45965.567616666667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45965.567616666667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45965.567616666667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45965.567616666667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45965.567616666667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45965.567616666667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45965.567616666667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45965.567616666667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45965.567616666667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45965.567616666667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45965.567616666667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45965.567616666667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45965.567616666667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45965.567616666667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45965.567616666667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45965.567616666667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45965.567616666667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45965.567616666667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45965.567616666667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45965.567616666667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45965.567616666667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45965.567616666667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45965.567616666667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45965.567616666667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45965.567616666667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45965.567616666667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45965.567616666667</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45965.567616666667</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E14" sqref="E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73.735556481478852</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39.378739351850527</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16.906505555554759</v>
      </c>
      <c r="H4" s="152">
        <v>45948.661111111112</v>
      </c>
      <c r="I4" s="151" t="str">
        <f>IFERROR(VLOOKUP(D4,DB!A:F,6,0),"")</f>
        <v>SCECO</v>
      </c>
      <c r="J4" s="151" t="str">
        <f>IFERROR(VLOOKUP(D4,DB!A:G,7,0),"")</f>
        <v>Dead</v>
      </c>
      <c r="K4" s="151" t="s">
        <v>39115</v>
      </c>
      <c r="L4" s="151" t="str">
        <f>IFERROR(VLOOKUP(D4,DB!A:I,9,0),"")</f>
        <v>Latis</v>
      </c>
    </row>
    <row r="5" spans="1:13" ht="15">
      <c r="A5" s="151" t="s">
        <v>39116</v>
      </c>
      <c r="B5" s="151" t="str">
        <f>IFERROR(VLOOKUP(D5,DB!A:K,11,0),"")</f>
        <v>R5</v>
      </c>
      <c r="C5" s="151">
        <v>1</v>
      </c>
      <c r="D5" s="151" t="s">
        <v>38473</v>
      </c>
      <c r="E5" s="151" t="s">
        <v>39021</v>
      </c>
      <c r="F5" s="152">
        <v>45965.541666666664</v>
      </c>
      <c r="G5" s="153">
        <f ca="1">IFERROR(NOW()-F5,"")</f>
        <v>2.5950000002922025E-2</v>
      </c>
      <c r="H5" s="152">
        <v>45965.536111111112</v>
      </c>
      <c r="I5" s="151" t="s">
        <v>22</v>
      </c>
      <c r="J5" s="151" t="str">
        <f>IFERROR(VLOOKUP(D5,DB!A:G,7,0),"")</f>
        <v>Haj Removal</v>
      </c>
      <c r="K5" s="151" t="s">
        <v>39117</v>
      </c>
      <c r="L5" s="151" t="str">
        <f>IFERROR(VLOOKUP(D5,DB!A:I,9,0),"")</f>
        <v>Latis</v>
      </c>
    </row>
    <row r="6" spans="1:13" ht="15">
      <c r="A6" s="151" t="s">
        <v>39118</v>
      </c>
      <c r="B6" s="151" t="str">
        <f>IFERROR(VLOOKUP(D6,DB!A:K,11,0),"")</f>
        <v>R5</v>
      </c>
      <c r="C6" s="151">
        <v>1</v>
      </c>
      <c r="D6" s="151" t="s">
        <v>35708</v>
      </c>
      <c r="E6" s="151" t="s">
        <v>39021</v>
      </c>
      <c r="F6" s="152">
        <v>45965.552361111113</v>
      </c>
      <c r="G6" s="153">
        <f ca="1">IFERROR(NOW()-F6,"")</f>
        <v>1.5255555554176681E-2</v>
      </c>
      <c r="H6" s="152">
        <v>45965.546805555554</v>
      </c>
      <c r="I6" s="151" t="str">
        <f>IFERROR(VLOOKUP(D6,DB!A:F,6,0),"")</f>
        <v>Generator-SG</v>
      </c>
      <c r="J6" s="151" t="str">
        <f>IFERROR(VLOOKUP(D6,DB!A:G,7,0),"")</f>
        <v>Vandalized</v>
      </c>
      <c r="K6" s="151" t="s">
        <v>39119</v>
      </c>
      <c r="L6" s="151" t="str">
        <f>IFERROR(VLOOKUP(D6,DB!A:I,9,0),"")</f>
        <v>Latis</v>
      </c>
    </row>
    <row r="7" spans="1:13" ht="15">
      <c r="A7" s="151"/>
      <c r="B7" s="151" t="str">
        <f>IFERROR(VLOOKUP(D7,DB!A:K,11,0),"")</f>
        <v/>
      </c>
      <c r="C7" s="151"/>
      <c r="D7" s="151"/>
      <c r="E7" s="151"/>
      <c r="F7" s="152"/>
      <c r="G7" s="153">
        <f ca="1">IFERROR(NOW()-F7,"")</f>
        <v>45965.567616666667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45965.567616666667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45965.567616666667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45965.567616666667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45965.567616666667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45965.567616666667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45965.567616666667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45965.567616666667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45965.567616666667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45965.567616666667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45965.567616666667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45965.567616666667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45965.567616666667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45965.567616666667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45965.567616666667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45965.567616666667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45965.567616666667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45965.567616666667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45965.567616666667</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45965.567616666667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45965.567616666667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45965.567616666667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45965.567616666667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45965.567616666667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45965.567616666667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45965.567616666667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45965.567616666667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45965.567616666667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45965.567616666667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45965.567616666667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45965.567616666667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45965.567616666667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45965.567616666667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45965.567616666667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45965.567616666667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45965.567616666667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45965.567616666667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45965.567616666667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45965.567616666667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45965.567616666667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45965.567616666667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45965.567616666667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45965.567616666667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45965.567616666667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45965.567616666667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45965.567616666667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45965.567616666667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45965.567616666667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45965.567616666667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45965.567616666667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45965.567616666667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45965.567616666667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45965.567616666667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45965.567616666667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45965.567616666667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45965.567616666667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45965.567616666667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45965.567616666667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45965.567616666667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45965.567616666667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45965.567616666667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45965.567616666667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45965.567616666667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45965.567616666667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45965.567616666667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45965.567616666667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45965.567616666667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45965.567616666667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45965.567616666667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45965.567616666667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45965.567616666667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45965.567616666667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45965.567616666667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45965.567616666667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45965.567616666667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45965.567616666667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45965.567616666667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45965.567616666667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45965.567616666667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45965.567616666667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45965.567616666667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45965.567616666667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45965.567616666667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45965.567616666667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45965.567616666667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45965.567616666667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45965.567616666667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45965.567616666667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45965.567616666667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45965.567616666667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45965.567616666667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45965.567616666667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45965.567616666667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45965.567616666667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45965.567616666667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45965.567616666667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45965.567616666667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45965.567616666667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45965.567616666667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45965.567616666667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45965.567616666667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45965.567616666667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45965.567616666667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45965.567616666667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45965.567616666667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45965.567616666667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45965.567616666667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45965.567616666667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45965.567616666667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45965.567616666667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45965.567616666667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45965.567616666667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45965.567616666667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45965.567616666667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45965.567616666667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45965.567616666667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45965.567616666667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45965.567616666667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45965.567616666667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45965.567616666667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45965.567616666667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45965.567616666667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45965.567616666667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45965.567616666667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45965.567616666667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45965.567616666667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45965.567616666667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45965.567616666667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45965.567616666667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45965.567616666667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45965.567616666667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45965.567616666667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45965.567616666667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45965.567616666667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45965.567616666667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45965.567616666667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45965.567616666667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45965.567616666667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45965.567616666667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45965.567616666667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45965.567616666667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45965.567616666667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45965.567616666667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45965.567616666667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45965.567616666667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45965.567616666667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45965.567616666667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45965.567616666667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45965.567616666667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45965.567616666667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45965.567616666667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45965.567616666667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45965.567616666667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45965.567616666667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45965.567616666667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45965.567616666667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45965.567616666667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45965.567616666667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45965.567616666667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45965.567616666667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45965.567616666667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45965.567616666667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45965.567616666667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45965.567616666667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45965.567616666667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45965.567616666667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45965.567616666667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45965.567616666667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45965.567616666667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45965.567616666667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45965.567616666667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45965.567616666667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45965.567616666667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45965.567616666667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45965.567616666667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45965.567616666667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45965.567616666667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45965.567616666667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45965.567616666667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45965.567616666667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45965.567616666667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45965.567616666667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45965.567616666667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45965.567616666667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45965.567616666667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45965.567616666667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45965.567616666667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45965.567616666667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45965.567616666667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45965.567616666667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45965.567616666667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45965.567616666667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45965.567616666667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45965.567616666667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45965.567616666667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45965.567616666667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45965.567616666667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45965.567616666667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45965.567616666667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45965.567616666667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45965.567616666667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45965.567616666667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45965.567616666667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45965.567616666667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45965.567616666667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45965.567616666667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45965.567616666667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45965.567616666667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45965.567616666667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45965.567616666667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45965.567616666667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45965.567616666667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45965.567616666667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45965.567616666667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45965.567616666667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45965.567616666667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45965.567616666667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45965.567616666667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45965.567616666667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45965.567616666667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45965.567616666667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45965.567616666667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45965.567616666667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45965.567616666667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45965.567616666667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45965.567616666667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45965.567616666667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45965.567616666667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45965.567616666667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45965.567616666667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45965.567616666667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45965.567616666667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45965.567616666667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45965.567616666667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45965.567616666667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45965.567616666667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45965.567616666667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45965.567616666667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45965.567616666667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45965.567616666667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45965.567616666667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45965.567616666667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45965.567616666667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45965.567616666667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45965.567616666667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45965.567616666667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45965.567616666667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45965.567616666667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45965.567616666667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45965.567616666667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45965.567616666667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45965.567616666667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45965.567616666667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45965.567616666667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45965.567616666667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45965.567616666667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45965.567616666667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45965.567616666667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45965.567616666667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45965.567616666667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45965.567616666667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45965.567616666667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45965.567616666667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45965.567616666667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45965.567616666667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45965.567616666667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45965.567616666667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45965.567616666667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45965.567616666667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45965.567616666667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45965.567616666667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45965.567616666667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45965.567616666667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45965.567616666667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45965.567616666667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45965.567616666667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45965.567616666667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45965.567616666667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45965.567616666667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45965.567616666667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45965.567616666667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45965.567616666667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45965.567616666667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45965.567616666667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45965.567616666667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45965.567616666667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45965.567616666667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45965.567616666667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45965.567616666667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45965.567616666667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45965.567616666667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45965.567616666667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45965.567616666667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45965.567616666667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45965.567616666667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45965.567616666667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45965.567616666667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45965.567616666667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45965.567616666667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45965.567616666667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45965.567616666667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45965.567616666667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45965.567616666667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45965.567616666667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45965.567616666667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45965.567616666667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45965.567616666667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45965.567616666667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45965.567616666667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45965.567616666667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45965.567616666667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45965.567616666667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45965.567616666667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45965.567616666667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45965.567616666667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45965.567616666667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45965.567616666667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45965.567616666667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45965.567616666667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45965.567616666667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45965.567616666667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45965.567616666667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45965.567616666667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45965.567616666667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45965.567616666667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45965.567616666667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45965.567616666667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45965.567616666667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45965.567616666667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45965.567616666667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45965.567616666667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45965.567616666667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45965.567616666667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45965.567616666667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45965.567616666667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45965.567616666667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45965.567616666667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45965.567616666667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45965.567616666667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45965.567616666667</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33695</v>
      </c>
      <c r="E2" s="102" t="s">
        <v>39021</v>
      </c>
      <c r="F2" s="175">
        <v>45965.468449074076</v>
      </c>
      <c r="G2" s="115">
        <f ca="1">IFERROR(NOW()-F2,"-")</f>
        <v>9.9167592590674758E-2</v>
      </c>
      <c r="H2" s="173">
        <v>45965.46193287037</v>
      </c>
      <c r="I2" s="171" t="str">
        <f>IFERROR(VLOOKUP(D2,DB!A:F,6,0),"")</f>
        <v>SCECO</v>
      </c>
      <c r="J2" s="102" t="str">
        <f>IFERROR(VLOOKUP(D2,DB!A:G,7,0),"")</f>
        <v>Weak</v>
      </c>
      <c r="K2" s="169" t="s">
        <v>39121</v>
      </c>
      <c r="L2" s="174" t="str">
        <f>IFERROR(VLOOKUP(D2,DB!A:I,9,0),"")</f>
        <v>Latis</v>
      </c>
    </row>
    <row r="3" spans="1:16383" ht="31.5" customHeight="1">
      <c r="A3" s="170"/>
      <c r="B3" s="171" t="str">
        <f>IFERROR(VLOOKUP(D3,DB!A:K,11,0),"")</f>
        <v/>
      </c>
      <c r="C3" s="168"/>
      <c r="D3" s="171"/>
      <c r="E3" s="102"/>
      <c r="F3" s="173"/>
      <c r="G3" s="115">
        <f ca="1">IFERROR(NOW()-F3,"-")</f>
        <v>45965.567616666667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45965.567616666667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45965.567616666667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45965.567616666667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45965.567616666667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45965.567616666667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45965.567616666667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45965.567616666667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45965.567616666667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45965.567616666667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45965.567616666667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45965.567616666667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45965.567616666667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45965.567616666667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45965.567616666667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45965.567616666667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45965.567616666667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45965.567616666667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45965.567616666667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45965.567616666667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45965.567616666667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45965.567616666667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45965.567616666667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02"/>
      <c r="F26" s="173"/>
      <c r="G26" s="115">
        <f ca="1">IFERROR(NOW()-F26,"-")</f>
        <v>45965.567616666667</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45965.567616666667</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45965.567616666667</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45965.567616666667</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45965.567616666667</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45965.567616666667</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45965.567616666667</v>
      </c>
      <c r="H32" s="173"/>
      <c r="I32" s="171" t="str">
        <f>IFERROR(VLOOKUP(D32,DB!A:F,6,0),"")</f>
        <v/>
      </c>
      <c r="J32" s="102" t="str">
        <f>IFERROR(VLOOKUP(D32,DB!A:G,7,0),"")</f>
        <v/>
      </c>
      <c r="K32" s="169"/>
      <c r="L32" s="174" t="str">
        <f>IFERROR(VLOOKUP(D32,DB!A:I,9,0),"")</f>
        <v/>
      </c>
    </row>
    <row r="33" spans="1:12" ht="31.5" customHeight="1">
      <c r="A33" s="170"/>
      <c r="B33" s="171" t="str">
        <f>IFERROR(VLOOKUP(D33,DB!A:K,11,0),"")</f>
        <v/>
      </c>
      <c r="C33" s="168"/>
      <c r="D33" s="171"/>
      <c r="E33" s="172"/>
      <c r="F33" s="173"/>
      <c r="G33" s="115">
        <f ca="1">IFERROR(NOW()-F33,"-")</f>
        <v>45965.567616666667</v>
      </c>
      <c r="H33" s="173"/>
      <c r="I33" s="171" t="str">
        <f>IFERROR(VLOOKUP(D33,DB!A:F,6,0),"")</f>
        <v/>
      </c>
      <c r="J33" s="102" t="str">
        <f>IFERROR(VLOOKUP(D33,DB!A:G,7,0),"")</f>
        <v/>
      </c>
      <c r="K33" s="169"/>
      <c r="L33" s="174" t="str">
        <f>IFERROR(VLOOKUP(D33,DB!A:I,9,0),"")</f>
        <v/>
      </c>
    </row>
    <row r="34" spans="1:12" ht="31.5" customHeight="1">
      <c r="A34" s="103"/>
      <c r="B34" s="102" t="str">
        <f>IFERROR(VLOOKUP(D34,DB!A:K,11,0),"")</f>
        <v/>
      </c>
      <c r="C34" s="104"/>
      <c r="D34" s="102"/>
      <c r="E34" s="105"/>
      <c r="F34" s="106"/>
      <c r="G34" s="76">
        <f ca="1">IFERROR(NOW()-F34,"-")</f>
        <v>45965.567616666667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45965.567616666667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45965.567616666667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45965.567616666667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45965.567616666667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45965.567616666667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45965.567616666667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45965.567616666667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45965.567616666667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45965.567616666667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45965.567616666667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45965.567616666667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45965.567616666667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45965.567616666667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45965.567616666667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45965.567616666667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45965.567616666667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45965.567616666667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45965.567616666667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45965.567616666667</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2025-11-04T10:37:23Z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